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\work\MARKETING\puv\ОРЭМ - работа до 01.01.2016\публикация - ноябрь 2013\Обязательное раскрытие информации\2017\"/>
    </mc:Choice>
  </mc:AlternateContent>
  <bookViews>
    <workbookView xWindow="0" yWindow="75" windowWidth="19035" windowHeight="11760" tabRatio="881" activeTab="11"/>
  </bookViews>
  <sheets>
    <sheet name="январь 2017" sheetId="37" r:id="rId1"/>
    <sheet name="февраль 2017" sheetId="38" r:id="rId2"/>
    <sheet name="март 2017" sheetId="39" r:id="rId3"/>
    <sheet name="апрель 2017" sheetId="40" r:id="rId4"/>
    <sheet name="май 2017" sheetId="41" r:id="rId5"/>
    <sheet name="июнь 2017" sheetId="42" r:id="rId6"/>
    <sheet name="июль 2017" sheetId="45" r:id="rId7"/>
    <sheet name="август 2017" sheetId="44" r:id="rId8"/>
    <sheet name="сентябрь 2017" sheetId="46" r:id="rId9"/>
    <sheet name="октябрь 2017" sheetId="47" r:id="rId10"/>
    <sheet name="ноябрь 2017" sheetId="48" r:id="rId11"/>
    <sheet name="декабрь 2017" sheetId="49" r:id="rId12"/>
  </sheets>
  <calcPr calcId="152511"/>
</workbook>
</file>

<file path=xl/calcChain.xml><?xml version="1.0" encoding="utf-8"?>
<calcChain xmlns="http://schemas.openxmlformats.org/spreadsheetml/2006/main">
  <c r="B31" i="48" l="1"/>
  <c r="B29" i="48"/>
  <c r="B25" i="48" s="1"/>
  <c r="B28" i="48"/>
  <c r="B27" i="48"/>
  <c r="B26" i="48"/>
  <c r="H25" i="48"/>
  <c r="G25" i="48"/>
  <c r="F25" i="48"/>
  <c r="E25" i="48"/>
  <c r="D25" i="48"/>
  <c r="C25" i="48"/>
  <c r="H21" i="48"/>
  <c r="G21" i="48"/>
  <c r="F21" i="48"/>
  <c r="E21" i="48"/>
  <c r="D21" i="48"/>
  <c r="B21" i="48" s="1"/>
  <c r="C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B6" i="48"/>
  <c r="B30" i="46" l="1"/>
  <c r="B28" i="46"/>
  <c r="B27" i="46"/>
  <c r="B26" i="46"/>
  <c r="B25" i="46"/>
  <c r="H24" i="46"/>
  <c r="G24" i="46"/>
  <c r="F24" i="46"/>
  <c r="E24" i="46"/>
  <c r="D24" i="46"/>
  <c r="C24" i="46"/>
  <c r="B24" i="46"/>
  <c r="H20" i="46"/>
  <c r="G20" i="46"/>
  <c r="F20" i="46"/>
  <c r="E20" i="46"/>
  <c r="B20" i="46" s="1"/>
  <c r="D20" i="46"/>
  <c r="C20" i="46"/>
  <c r="B19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B6" i="46"/>
  <c r="H20" i="44" l="1"/>
  <c r="G20" i="44"/>
  <c r="F20" i="44"/>
  <c r="E20" i="44"/>
  <c r="B20" i="44" s="1"/>
  <c r="D20" i="44"/>
  <c r="C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28" i="39" l="1"/>
  <c r="B24" i="39" s="1"/>
  <c r="B27" i="39"/>
  <c r="B26" i="39"/>
  <c r="B25" i="39"/>
  <c r="H24" i="39"/>
  <c r="G24" i="39"/>
  <c r="F24" i="39"/>
  <c r="E24" i="39"/>
  <c r="D24" i="39"/>
  <c r="C24" i="39"/>
  <c r="H20" i="39"/>
  <c r="G20" i="39"/>
  <c r="F20" i="39"/>
  <c r="E20" i="39"/>
  <c r="D20" i="39"/>
  <c r="B20" i="39" s="1"/>
  <c r="C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</calcChain>
</file>

<file path=xl/sharedStrings.xml><?xml version="1.0" encoding="utf-8"?>
<sst xmlns="http://schemas.openxmlformats.org/spreadsheetml/2006/main" count="567" uniqueCount="45">
  <si>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</si>
  <si>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</si>
  <si>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</si>
  <si>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</si>
  <si>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</si>
  <si>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</si>
  <si>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</si>
  <si>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</si>
  <si>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</si>
  <si>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</si>
  <si>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</si>
  <si>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</si>
  <si>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</si>
  <si>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мощности,МВт. в т.ч.:</t>
  </si>
  <si>
    <t>Полезный отпуск электрической энергии, кВт.ч</t>
  </si>
  <si>
    <t xml:space="preserve"> </t>
  </si>
  <si>
    <t>Полезный отпуск мощности, МВт</t>
  </si>
  <si>
    <t>ВН 1 (высокое 1 напряжение 110 кВ и выше)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</si>
  <si>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</si>
  <si>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</si>
  <si>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</si>
  <si>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МУП "МГЭС"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</si>
  <si>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</si>
  <si>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</si>
  <si>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</si>
  <si>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"ТКС"</t>
  </si>
  <si>
    <t>по сетям АО "Оборонэнерго"</t>
  </si>
  <si>
    <t>Сверхнормативный ОДН</t>
  </si>
  <si>
    <t>Январь 2017г.</t>
  </si>
  <si>
    <t>Отчетная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</si>
  <si>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Февраль 2017г.</t>
  </si>
  <si>
    <t>по сетям АО "ТСК"</t>
  </si>
  <si>
    <t>Март 2017г.</t>
  </si>
  <si>
    <t>Апрель 2017г.</t>
  </si>
  <si>
    <t>Объем покупки электроэнергии у гарантирующего поставщика для целей компенсации потерь в электрических сетях, в т.ч.</t>
  </si>
  <si>
    <t>Май 2017г.</t>
  </si>
  <si>
    <t>Июнь 2017г.</t>
  </si>
  <si>
    <t>Объем покупки электроэнергии у гарантирующего поставщика для целей компенсации потерь в электрических сетях , в т.ч.</t>
  </si>
  <si>
    <t>Июль 2017г.</t>
  </si>
  <si>
    <t>ФСК (Федеральная сетевая компания)</t>
  </si>
  <si>
    <t>Август 2017г.</t>
  </si>
  <si>
    <t>сентябрь 2017г.</t>
  </si>
  <si>
    <t>октябрь 2017г.</t>
  </si>
  <si>
    <t>ноябрь 2017г.</t>
  </si>
  <si>
    <t>декабрь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</si>
</sst>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</numFmts>
  <fonts count="10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34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0" fontId="34" fillId="0" borderId="1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68" fontId="4" fillId="0" borderId="0">
      <alignment horizontal="center"/>
    </xf>
    <xf numFmtId="168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69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6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4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41" applyNumberFormat="0" applyAlignment="0" applyProtection="0"/>
    <xf numFmtId="0" fontId="72" fillId="51" borderId="42" applyNumberFormat="0" applyAlignment="0" applyProtection="0"/>
    <xf numFmtId="0" fontId="73" fillId="51" borderId="41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46" applyNumberFormat="0" applyFill="0" applyAlignment="0" applyProtection="0"/>
    <xf numFmtId="0" fontId="78" fillId="52" borderId="47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48" applyNumberFormat="0" applyFont="0" applyAlignment="0" applyProtection="0"/>
    <xf numFmtId="0" fontId="4" fillId="24" borderId="19" applyNumberFormat="0" applyFont="0" applyAlignment="0" applyProtection="0"/>
    <xf numFmtId="0" fontId="84" fillId="0" borderId="49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50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48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</cellStyleXfs>
  <cellXfs count="159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9" fillId="0" borderId="21" xfId="0" applyNumberFormat="1" applyFont="1" applyBorder="1" applyAlignment="1">
      <alignment horizontal="right"/>
    </xf>
    <xf numFmtId="17" fontId="9" fillId="0" borderId="29" xfId="0" applyNumberFormat="1" applyFont="1" applyBorder="1" applyAlignment="1">
      <alignment horizontal="right"/>
    </xf>
    <xf numFmtId="17" fontId="8" fillId="0" borderId="32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  <xf numFmtId="17" fontId="8" fillId="0" borderId="3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3" fontId="4" fillId="0" borderId="0" xfId="0" applyNumberFormat="1" applyFont="1"/>
    <xf numFmtId="17" fontId="9" fillId="0" borderId="35" xfId="0" applyNumberFormat="1" applyFont="1" applyBorder="1" applyAlignment="1">
      <alignment horizontal="left"/>
    </xf>
    <xf numFmtId="17" fontId="105" fillId="0" borderId="21" xfId="0" applyNumberFormat="1" applyFont="1" applyBorder="1" applyAlignment="1">
      <alignment horizontal="right" wrapText="1"/>
    </xf>
    <xf numFmtId="3" fontId="0" fillId="0" borderId="34" xfId="0" applyNumberFormat="1" applyFont="1" applyBorder="1" applyAlignment="1">
      <alignment horizontal="center"/>
    </xf>
    <xf numFmtId="17" fontId="9" fillId="0" borderId="58" xfId="0" applyNumberFormat="1" applyFont="1" applyBorder="1" applyAlignment="1">
      <alignment horizontal="left"/>
    </xf>
    <xf numFmtId="190" fontId="7" fillId="0" borderId="0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 wrapText="1"/>
    </xf>
    <xf numFmtId="4" fontId="7" fillId="0" borderId="52" xfId="0" applyNumberFormat="1" applyFont="1" applyBorder="1" applyAlignment="1">
      <alignment horizontal="center" wrapText="1"/>
    </xf>
    <xf numFmtId="3" fontId="10" fillId="0" borderId="27" xfId="0" applyNumberFormat="1" applyFont="1" applyBorder="1" applyAlignment="1">
      <alignment horizontal="center" wrapText="1"/>
    </xf>
    <xf numFmtId="3" fontId="8" fillId="0" borderId="35" xfId="0" applyNumberFormat="1" applyFont="1" applyBorder="1" applyAlignment="1">
      <alignment horizontal="center" wrapText="1"/>
    </xf>
    <xf numFmtId="3" fontId="10" fillId="0" borderId="35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190" fontId="7" fillId="0" borderId="30" xfId="0" applyNumberFormat="1" applyFont="1" applyBorder="1" applyAlignment="1">
      <alignment horizontal="center"/>
    </xf>
    <xf numFmtId="190" fontId="0" fillId="0" borderId="33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/>
    </xf>
    <xf numFmtId="190" fontId="0" fillId="0" borderId="54" xfId="0" applyNumberFormat="1" applyFont="1" applyBorder="1" applyAlignment="1">
      <alignment horizontal="center"/>
    </xf>
    <xf numFmtId="190" fontId="7" fillId="0" borderId="55" xfId="0" applyNumberFormat="1" applyFont="1" applyBorder="1" applyAlignment="1">
      <alignment horizontal="center"/>
    </xf>
    <xf numFmtId="190" fontId="0" fillId="0" borderId="56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17" fontId="9" fillId="0" borderId="59" xfId="0" applyNumberFormat="1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7" fillId="69" borderId="34" xfId="0" applyNumberFormat="1" applyFont="1" applyFill="1" applyBorder="1" applyAlignment="1">
      <alignment horizontal="center"/>
    </xf>
    <xf numFmtId="3" fontId="7" fillId="69" borderId="61" xfId="0" applyNumberFormat="1" applyFont="1" applyFill="1" applyBorder="1" applyAlignment="1">
      <alignment horizontal="center"/>
    </xf>
    <xf numFmtId="3" fontId="7" fillId="69" borderId="62" xfId="0" applyNumberFormat="1" applyFont="1" applyFill="1" applyBorder="1" applyAlignment="1">
      <alignment horizontal="center"/>
    </xf>
    <xf numFmtId="17" fontId="8" fillId="0" borderId="63" xfId="0" applyNumberFormat="1" applyFont="1" applyBorder="1" applyAlignment="1">
      <alignment horizontal="center" wrapText="1"/>
    </xf>
    <xf numFmtId="3" fontId="8" fillId="0" borderId="31" xfId="0" applyNumberFormat="1" applyFont="1" applyBorder="1" applyAlignment="1">
      <alignment horizontal="center" wrapText="1"/>
    </xf>
    <xf numFmtId="3" fontId="7" fillId="0" borderId="55" xfId="0" applyNumberFormat="1" applyFont="1" applyBorder="1" applyAlignment="1">
      <alignment horizontal="center"/>
    </xf>
    <xf numFmtId="17" fontId="9" fillId="0" borderId="63" xfId="0" applyNumberFormat="1" applyFont="1" applyBorder="1" applyAlignment="1">
      <alignment horizontal="right"/>
    </xf>
    <xf numFmtId="17" fontId="8" fillId="0" borderId="63" xfId="0" applyNumberFormat="1" applyFont="1" applyBorder="1" applyAlignment="1">
      <alignment horizontal="center"/>
    </xf>
    <xf numFmtId="3" fontId="8" fillId="0" borderId="58" xfId="0" applyNumberFormat="1" applyFont="1" applyBorder="1" applyAlignment="1">
      <alignment horizontal="center" wrapText="1"/>
    </xf>
    <xf numFmtId="17" fontId="8" fillId="0" borderId="64" xfId="0" applyNumberFormat="1" applyFont="1" applyBorder="1" applyAlignment="1">
      <alignment horizontal="center"/>
    </xf>
    <xf numFmtId="17" fontId="7" fillId="0" borderId="65" xfId="0" applyNumberFormat="1" applyFont="1" applyBorder="1" applyAlignment="1">
      <alignment horizontal="center"/>
    </xf>
    <xf numFmtId="3" fontId="8" fillId="69" borderId="59" xfId="0" applyNumberFormat="1" applyFont="1" applyFill="1" applyBorder="1" applyAlignment="1">
      <alignment horizontal="center" wrapText="1"/>
    </xf>
    <xf numFmtId="17" fontId="8" fillId="0" borderId="29" xfId="0" applyNumberFormat="1" applyFont="1" applyBorder="1" applyAlignment="1">
      <alignment horizontal="center"/>
    </xf>
    <xf numFmtId="190" fontId="0" fillId="0" borderId="27" xfId="0" applyNumberFormat="1" applyFont="1" applyBorder="1" applyAlignment="1">
      <alignment horizontal="center"/>
    </xf>
    <xf numFmtId="190" fontId="0" fillId="0" borderId="28" xfId="0" applyNumberFormat="1" applyFont="1" applyBorder="1" applyAlignment="1">
      <alignment horizontal="center"/>
    </xf>
    <xf numFmtId="0" fontId="0" fillId="0" borderId="0" xfId="0"/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9" fillId="0" borderId="21" xfId="0" applyNumberFormat="1" applyFont="1" applyBorder="1" applyAlignment="1">
      <alignment horizontal="right"/>
    </xf>
    <xf numFmtId="17" fontId="9" fillId="0" borderId="29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center" wrapText="1"/>
    </xf>
    <xf numFmtId="3" fontId="10" fillId="0" borderId="35" xfId="0" applyNumberFormat="1" applyFont="1" applyBorder="1" applyAlignment="1">
      <alignment horizontal="center" wrapText="1"/>
    </xf>
    <xf numFmtId="17" fontId="8" fillId="0" borderId="32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  <xf numFmtId="17" fontId="8" fillId="0" borderId="3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17" fontId="9" fillId="0" borderId="35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190" fontId="7" fillId="0" borderId="30" xfId="0" applyNumberFormat="1" applyFont="1" applyBorder="1" applyAlignment="1">
      <alignment horizontal="center"/>
    </xf>
    <xf numFmtId="190" fontId="0" fillId="0" borderId="33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90" fontId="0" fillId="0" borderId="54" xfId="0" applyNumberFormat="1" applyFont="1" applyBorder="1" applyAlignment="1">
      <alignment horizontal="center"/>
    </xf>
    <xf numFmtId="17" fontId="105" fillId="0" borderId="21" xfId="0" applyNumberFormat="1" applyFont="1" applyBorder="1" applyAlignment="1">
      <alignment horizontal="right" wrapText="1"/>
    </xf>
    <xf numFmtId="3" fontId="0" fillId="0" borderId="34" xfId="0" applyNumberFormat="1" applyFont="1" applyBorder="1" applyAlignment="1">
      <alignment horizontal="center"/>
    </xf>
    <xf numFmtId="17" fontId="9" fillId="0" borderId="58" xfId="0" applyNumberFormat="1" applyFont="1" applyBorder="1" applyAlignment="1">
      <alignment horizontal="left"/>
    </xf>
    <xf numFmtId="190" fontId="7" fillId="0" borderId="55" xfId="0" applyNumberFormat="1" applyFont="1" applyBorder="1" applyAlignment="1">
      <alignment horizontal="center"/>
    </xf>
    <xf numFmtId="190" fontId="0" fillId="0" borderId="56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4" fontId="7" fillId="0" borderId="52" xfId="0" applyNumberFormat="1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3" fontId="7" fillId="0" borderId="30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17" fontId="9" fillId="0" borderId="59" xfId="0" applyNumberFormat="1" applyFont="1" applyBorder="1" applyAlignment="1">
      <alignment horizontal="left"/>
    </xf>
    <xf numFmtId="3" fontId="10" fillId="0" borderId="27" xfId="0" applyNumberFormat="1" applyFont="1" applyBorder="1" applyAlignment="1">
      <alignment horizontal="center" wrapText="1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7" fillId="69" borderId="34" xfId="0" applyNumberFormat="1" applyFont="1" applyFill="1" applyBorder="1" applyAlignment="1">
      <alignment horizontal="center"/>
    </xf>
    <xf numFmtId="3" fontId="7" fillId="69" borderId="61" xfId="0" applyNumberFormat="1" applyFont="1" applyFill="1" applyBorder="1" applyAlignment="1">
      <alignment horizontal="center"/>
    </xf>
    <xf numFmtId="3" fontId="7" fillId="69" borderId="62" xfId="0" applyNumberFormat="1" applyFont="1" applyFill="1" applyBorder="1" applyAlignment="1">
      <alignment horizontal="center"/>
    </xf>
    <xf numFmtId="17" fontId="8" fillId="0" borderId="63" xfId="0" applyNumberFormat="1" applyFont="1" applyBorder="1" applyAlignment="1">
      <alignment horizontal="center"/>
    </xf>
    <xf numFmtId="17" fontId="8" fillId="0" borderId="64" xfId="0" applyNumberFormat="1" applyFont="1" applyBorder="1" applyAlignment="1">
      <alignment horizontal="center"/>
    </xf>
    <xf numFmtId="17" fontId="7" fillId="0" borderId="65" xfId="0" applyNumberFormat="1" applyFont="1" applyBorder="1" applyAlignment="1">
      <alignment horizontal="center"/>
    </xf>
    <xf numFmtId="17" fontId="8" fillId="0" borderId="29" xfId="0" applyNumberFormat="1" applyFont="1" applyBorder="1" applyAlignment="1">
      <alignment horizontal="center"/>
    </xf>
    <xf numFmtId="17" fontId="8" fillId="0" borderId="63" xfId="0" applyNumberFormat="1" applyFont="1" applyBorder="1" applyAlignment="1">
      <alignment horizontal="center" wrapText="1"/>
    </xf>
    <xf numFmtId="17" fontId="9" fillId="0" borderId="63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center" wrapText="1"/>
    </xf>
    <xf numFmtId="3" fontId="7" fillId="0" borderId="55" xfId="0" applyNumberFormat="1" applyFont="1" applyBorder="1" applyAlignment="1">
      <alignment horizontal="center"/>
    </xf>
    <xf numFmtId="3" fontId="8" fillId="0" borderId="58" xfId="0" applyNumberFormat="1" applyFont="1" applyBorder="1" applyAlignment="1">
      <alignment horizontal="center" wrapText="1"/>
    </xf>
    <xf numFmtId="3" fontId="8" fillId="69" borderId="59" xfId="0" applyNumberFormat="1" applyFont="1" applyFill="1" applyBorder="1" applyAlignment="1">
      <alignment horizontal="center" wrapText="1"/>
    </xf>
    <xf numFmtId="17" fontId="10" fillId="0" borderId="21" xfId="0" applyNumberFormat="1" applyFont="1" applyBorder="1" applyAlignment="1">
      <alignment horizontal="right" wrapText="1"/>
    </xf>
    <xf numFmtId="17" fontId="0" fillId="0" borderId="21" xfId="0" applyNumberFormat="1" applyFont="1" applyBorder="1" applyAlignment="1">
      <alignment horizontal="right"/>
    </xf>
    <xf numFmtId="17" fontId="0" fillId="0" borderId="29" xfId="0" applyNumberFormat="1" applyFont="1" applyBorder="1" applyAlignment="1">
      <alignment horizontal="right"/>
    </xf>
    <xf numFmtId="4" fontId="7" fillId="0" borderId="66" xfId="0" applyNumberFormat="1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3" fontId="10" fillId="0" borderId="33" xfId="0" applyNumberFormat="1" applyFont="1" applyBorder="1" applyAlignment="1">
      <alignment horizontal="center" wrapText="1"/>
    </xf>
    <xf numFmtId="3" fontId="8" fillId="69" borderId="57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17" fontId="8" fillId="0" borderId="21" xfId="0" applyNumberFormat="1" applyFont="1" applyBorder="1" applyAlignment="1">
      <alignment horizontal="center"/>
    </xf>
    <xf numFmtId="17" fontId="8" fillId="0" borderId="67" xfId="0" applyNumberFormat="1" applyFont="1" applyBorder="1" applyAlignment="1">
      <alignment horizontal="center"/>
    </xf>
    <xf numFmtId="17" fontId="7" fillId="0" borderId="29" xfId="0" applyNumberFormat="1" applyFont="1" applyBorder="1" applyAlignment="1">
      <alignment horizontal="center"/>
    </xf>
    <xf numFmtId="4" fontId="7" fillId="0" borderId="52" xfId="0" applyNumberFormat="1" applyFont="1" applyBorder="1" applyAlignment="1">
      <alignment horizontal="center" vertical="center" wrapText="1"/>
    </xf>
    <xf numFmtId="4" fontId="7" fillId="0" borderId="53" xfId="0" applyNumberFormat="1" applyFont="1" applyBorder="1" applyAlignment="1">
      <alignment horizontal="center" vertical="center" wrapText="1"/>
    </xf>
    <xf numFmtId="190" fontId="7" fillId="69" borderId="30" xfId="0" applyNumberFormat="1" applyFont="1" applyFill="1" applyBorder="1" applyAlignment="1">
      <alignment horizontal="center"/>
    </xf>
    <xf numFmtId="190" fontId="7" fillId="69" borderId="55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 wrapText="1"/>
    </xf>
    <xf numFmtId="190" fontId="0" fillId="69" borderId="54" xfId="0" applyNumberFormat="1" applyFont="1" applyFill="1" applyBorder="1" applyAlignment="1">
      <alignment horizontal="center"/>
    </xf>
    <xf numFmtId="190" fontId="0" fillId="69" borderId="56" xfId="0" applyNumberFormat="1" applyFont="1" applyFill="1" applyBorder="1" applyAlignment="1">
      <alignment horizontal="center"/>
    </xf>
    <xf numFmtId="190" fontId="0" fillId="69" borderId="6" xfId="0" applyNumberFormat="1" applyFont="1" applyFill="1" applyBorder="1" applyAlignment="1">
      <alignment horizontal="center"/>
    </xf>
    <xf numFmtId="190" fontId="0" fillId="69" borderId="34" xfId="0" applyNumberFormat="1" applyFont="1" applyFill="1" applyBorder="1" applyAlignment="1">
      <alignment horizontal="center"/>
    </xf>
    <xf numFmtId="190" fontId="0" fillId="69" borderId="57" xfId="0" applyNumberFormat="1" applyFont="1" applyFill="1" applyBorder="1" applyAlignment="1">
      <alignment horizontal="center" wrapText="1"/>
    </xf>
    <xf numFmtId="190" fontId="0" fillId="69" borderId="68" xfId="0" applyNumberFormat="1" applyFont="1" applyFill="1" applyBorder="1" applyAlignment="1">
      <alignment horizontal="center" wrapText="1"/>
    </xf>
    <xf numFmtId="3" fontId="7" fillId="0" borderId="33" xfId="0" applyNumberFormat="1" applyFont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 wrapText="1"/>
    </xf>
    <xf numFmtId="3" fontId="8" fillId="0" borderId="62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4" fontId="7" fillId="0" borderId="39" xfId="0" applyNumberFormat="1" applyFont="1" applyBorder="1" applyAlignment="1">
      <alignment horizontal="center" wrapText="1"/>
    </xf>
    <xf numFmtId="4" fontId="7" fillId="0" borderId="40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— акцент1" xfId="195" builtinId="30" customBuiltin="1"/>
    <cellStyle name="20% - Акцент1 2" xfId="3614"/>
    <cellStyle name="20% - Акцент1 3" xfId="3718"/>
    <cellStyle name="20% — акцент2" xfId="196" builtinId="34" customBuiltin="1"/>
    <cellStyle name="20% - Акцент2 2" xfId="3615"/>
    <cellStyle name="20% - Акцент2 3" xfId="3720"/>
    <cellStyle name="20% — акцент3" xfId="197" builtinId="38" customBuiltin="1"/>
    <cellStyle name="20% - Акцент3 2" xfId="3616"/>
    <cellStyle name="20% - Акцент3 3" xfId="3722"/>
    <cellStyle name="20% — акцент4" xfId="198" builtinId="42" customBuiltin="1"/>
    <cellStyle name="20% - Акцент4 2" xfId="3617"/>
    <cellStyle name="20% - Акцент4 3" xfId="3724"/>
    <cellStyle name="20% — акцент5" xfId="199" builtinId="46" customBuiltin="1"/>
    <cellStyle name="20% - Акцент5 2" xfId="3618"/>
    <cellStyle name="20% - Акцент5 3" xfId="3726"/>
    <cellStyle name="20% — акцент6" xfId="200" builtinId="50" customBuiltin="1"/>
    <cellStyle name="20% - Акцент6 2" xfId="3619"/>
    <cellStyle name="20% - Акцент6 3" xfId="3728"/>
    <cellStyle name="3d" xfId="201"/>
    <cellStyle name="40% — акцент1" xfId="202" builtinId="31" customBuiltin="1"/>
    <cellStyle name="40% - Акцент1 2" xfId="3620"/>
    <cellStyle name="40% - Акцент1 3" xfId="3719"/>
    <cellStyle name="40% — акцент2" xfId="203" builtinId="35" customBuiltin="1"/>
    <cellStyle name="40% - Акцент2 2" xfId="3621"/>
    <cellStyle name="40% - Акцент2 3" xfId="3721"/>
    <cellStyle name="40% — акцент3" xfId="204" builtinId="39" customBuiltin="1"/>
    <cellStyle name="40% - Акцент3 2" xfId="3622"/>
    <cellStyle name="40% - Акцент3 3" xfId="3723"/>
    <cellStyle name="40% — акцент4" xfId="205" builtinId="43" customBuiltin="1"/>
    <cellStyle name="40% - Акцент4 2" xfId="3623"/>
    <cellStyle name="40% - Акцент4 3" xfId="3725"/>
    <cellStyle name="40% — акцент5" xfId="206" builtinId="47" customBuiltin="1"/>
    <cellStyle name="40% - Акцент5 2" xfId="3624"/>
    <cellStyle name="40% - Акцент5 3" xfId="3727"/>
    <cellStyle name="40% — акцент6" xfId="207" builtinId="51" customBuiltin="1"/>
    <cellStyle name="40% - Акцент6 2" xfId="3625"/>
    <cellStyle name="40% - Акцент6 3" xfId="3729"/>
    <cellStyle name="60% — акцент1" xfId="208" builtinId="32" customBuiltin="1"/>
    <cellStyle name="60% - Акцент1 2" xfId="3626"/>
    <cellStyle name="60% — акцент2" xfId="209" builtinId="36" customBuiltin="1"/>
    <cellStyle name="60% - Акцент2 2" xfId="3627"/>
    <cellStyle name="60% — акцент3" xfId="210" builtinId="40" customBuiltin="1"/>
    <cellStyle name="60% - Акцент3 2" xfId="3628"/>
    <cellStyle name="60% — акцент4" xfId="211" builtinId="44" customBuiltin="1"/>
    <cellStyle name="60% - Акцент4 2" xfId="3629"/>
    <cellStyle name="60% — акцент5" xfId="212" builtinId="48" customBuiltin="1"/>
    <cellStyle name="60% - Акцент5 2" xfId="3630"/>
    <cellStyle name="60% —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28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2.5" customHeight="1" thickBot="1" x14ac:dyDescent="0.25">
      <c r="A5" s="156"/>
      <c r="B5" s="24" t="s">
        <v>1</v>
      </c>
      <c r="C5" s="25" t="s">
        <v>17</v>
      </c>
      <c r="D5" s="25" t="s">
        <v>2</v>
      </c>
      <c r="E5" s="25" t="s">
        <v>3</v>
      </c>
      <c r="F5" s="25" t="s">
        <v>4</v>
      </c>
      <c r="G5" s="25" t="s">
        <v>5</v>
      </c>
      <c r="H5" s="42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54" t="s">
        <v>7</v>
      </c>
      <c r="B6" s="55">
        <v>7608676</v>
      </c>
      <c r="C6" s="44">
        <v>19955</v>
      </c>
      <c r="D6" s="44">
        <v>136380</v>
      </c>
      <c r="E6" s="44">
        <v>551153</v>
      </c>
      <c r="F6" s="44">
        <v>3131568</v>
      </c>
      <c r="G6" s="44">
        <v>0</v>
      </c>
      <c r="H6" s="56">
        <v>3769620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57" t="s">
        <v>22</v>
      </c>
      <c r="B7" s="28">
        <v>7452453</v>
      </c>
      <c r="C7" s="32">
        <v>19955</v>
      </c>
      <c r="D7" s="32">
        <v>136380</v>
      </c>
      <c r="E7" s="32">
        <v>551153</v>
      </c>
      <c r="F7" s="32">
        <v>3127591</v>
      </c>
      <c r="G7" s="32">
        <v>0</v>
      </c>
      <c r="H7" s="48">
        <v>3617374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57" t="s">
        <v>8</v>
      </c>
      <c r="B8" s="28">
        <v>153941</v>
      </c>
      <c r="C8" s="32"/>
      <c r="D8" s="32"/>
      <c r="E8" s="32">
        <v>0</v>
      </c>
      <c r="F8" s="32">
        <v>3977</v>
      </c>
      <c r="G8" s="32"/>
      <c r="H8" s="48">
        <v>149964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57" t="s">
        <v>9</v>
      </c>
      <c r="B9" s="28">
        <v>2282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48">
        <v>2282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58" t="s">
        <v>10</v>
      </c>
      <c r="B10" s="27">
        <v>39290538</v>
      </c>
      <c r="C10" s="29">
        <v>7288</v>
      </c>
      <c r="D10" s="29">
        <v>1589889</v>
      </c>
      <c r="E10" s="29">
        <v>147448</v>
      </c>
      <c r="F10" s="29">
        <v>1438298</v>
      </c>
      <c r="G10" s="29">
        <v>11880</v>
      </c>
      <c r="H10" s="49">
        <v>36095735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57" t="s">
        <v>22</v>
      </c>
      <c r="B11" s="28">
        <v>37548443</v>
      </c>
      <c r="C11" s="32">
        <v>7288</v>
      </c>
      <c r="D11" s="32">
        <v>1551124</v>
      </c>
      <c r="E11" s="32">
        <v>147448</v>
      </c>
      <c r="F11" s="32">
        <v>1390886</v>
      </c>
      <c r="G11" s="32">
        <v>11880</v>
      </c>
      <c r="H11" s="48">
        <v>34439817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57" t="s">
        <v>8</v>
      </c>
      <c r="B12" s="28">
        <v>1602099</v>
      </c>
      <c r="C12" s="32"/>
      <c r="D12" s="32">
        <v>0</v>
      </c>
      <c r="E12" s="32">
        <v>0</v>
      </c>
      <c r="F12" s="32">
        <v>47412</v>
      </c>
      <c r="G12" s="32">
        <v>0</v>
      </c>
      <c r="H12" s="48">
        <v>1554687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57" t="s">
        <v>9</v>
      </c>
      <c r="B13" s="28">
        <v>101231</v>
      </c>
      <c r="C13" s="32"/>
      <c r="D13" s="32">
        <v>0</v>
      </c>
      <c r="E13" s="32">
        <v>0</v>
      </c>
      <c r="F13" s="32">
        <v>0</v>
      </c>
      <c r="G13" s="32">
        <v>0</v>
      </c>
      <c r="H13" s="48">
        <v>101231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57" t="s">
        <v>23</v>
      </c>
      <c r="B14" s="28">
        <v>38765</v>
      </c>
      <c r="C14" s="32"/>
      <c r="D14" s="32">
        <v>38765</v>
      </c>
      <c r="E14" s="32"/>
      <c r="F14" s="32"/>
      <c r="G14" s="32"/>
      <c r="H14" s="4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58" t="s">
        <v>11</v>
      </c>
      <c r="B15" s="27">
        <v>75688080</v>
      </c>
      <c r="C15" s="29">
        <v>4520310</v>
      </c>
      <c r="D15" s="29">
        <v>17991539</v>
      </c>
      <c r="E15" s="29">
        <v>2137542</v>
      </c>
      <c r="F15" s="29">
        <v>40116883</v>
      </c>
      <c r="G15" s="29">
        <v>57993</v>
      </c>
      <c r="H15" s="49">
        <v>10863813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57" t="s">
        <v>22</v>
      </c>
      <c r="B16" s="28">
        <v>74375820</v>
      </c>
      <c r="C16" s="32">
        <v>4520310</v>
      </c>
      <c r="D16" s="32">
        <v>17941375</v>
      </c>
      <c r="E16" s="32">
        <v>2126911</v>
      </c>
      <c r="F16" s="32">
        <v>39322010</v>
      </c>
      <c r="G16" s="32">
        <v>57993</v>
      </c>
      <c r="H16" s="48">
        <v>10407221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57" t="s">
        <v>8</v>
      </c>
      <c r="B17" s="28">
        <v>1156653</v>
      </c>
      <c r="C17" s="32"/>
      <c r="D17" s="32"/>
      <c r="E17" s="32">
        <v>10631</v>
      </c>
      <c r="F17" s="32">
        <v>718670</v>
      </c>
      <c r="G17" s="32"/>
      <c r="H17" s="48">
        <v>427352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57" t="s">
        <v>9</v>
      </c>
      <c r="B18" s="28">
        <v>105443</v>
      </c>
      <c r="C18" s="32"/>
      <c r="D18" s="32">
        <v>0</v>
      </c>
      <c r="E18" s="32">
        <v>0</v>
      </c>
      <c r="F18" s="32">
        <v>76203</v>
      </c>
      <c r="G18" s="32">
        <v>0</v>
      </c>
      <c r="H18" s="48">
        <v>29240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57" t="s">
        <v>23</v>
      </c>
      <c r="B19" s="28">
        <v>50164</v>
      </c>
      <c r="C19" s="45"/>
      <c r="D19" s="31">
        <v>50164</v>
      </c>
      <c r="E19" s="31"/>
      <c r="F19" s="31"/>
      <c r="G19" s="31"/>
      <c r="H19" s="5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58" t="s">
        <v>12</v>
      </c>
      <c r="B20" s="59">
        <v>122587294</v>
      </c>
      <c r="C20" s="30">
        <v>4547553</v>
      </c>
      <c r="D20" s="30">
        <v>19717808</v>
      </c>
      <c r="E20" s="30">
        <v>2836143</v>
      </c>
      <c r="F20" s="30">
        <v>44686749</v>
      </c>
      <c r="G20" s="30">
        <v>69873</v>
      </c>
      <c r="H20" s="51">
        <v>50729168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60" t="s">
        <v>27</v>
      </c>
      <c r="B21" s="59">
        <v>65210</v>
      </c>
      <c r="C21" s="52"/>
      <c r="D21" s="52"/>
      <c r="E21" s="52"/>
      <c r="F21" s="52"/>
      <c r="G21" s="52"/>
      <c r="H21" s="5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61" t="s">
        <v>18</v>
      </c>
      <c r="B22" s="62">
        <v>17505</v>
      </c>
      <c r="C22" s="17"/>
      <c r="D22" s="7" t="s">
        <v>15</v>
      </c>
      <c r="E22" s="7" t="s">
        <v>15</v>
      </c>
      <c r="F22" s="7" t="s">
        <v>15</v>
      </c>
      <c r="G22" s="7" t="s">
        <v>15</v>
      </c>
      <c r="H22" s="8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63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1" t="s">
        <v>13</v>
      </c>
      <c r="B24" s="34">
        <v>17.418000000000003</v>
      </c>
      <c r="C24" s="34">
        <v>8.4559999999999995</v>
      </c>
      <c r="D24" s="34">
        <v>3.4</v>
      </c>
      <c r="E24" s="34">
        <v>3.0000000000000001E-3</v>
      </c>
      <c r="F24" s="34">
        <v>5.34</v>
      </c>
      <c r="G24" s="34">
        <v>0.16300000000000001</v>
      </c>
      <c r="H24" s="39">
        <v>5.6000000000000001E-2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20" t="s">
        <v>23</v>
      </c>
      <c r="B25" s="35">
        <v>0.109</v>
      </c>
      <c r="C25" s="38">
        <v>0</v>
      </c>
      <c r="D25" s="38">
        <v>0.109</v>
      </c>
      <c r="E25" s="38">
        <v>0</v>
      </c>
      <c r="F25" s="38">
        <v>0</v>
      </c>
      <c r="G25" s="38">
        <v>0</v>
      </c>
      <c r="H25" s="40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9" t="s">
        <v>22</v>
      </c>
      <c r="B26" s="35">
        <v>17.309000000000001</v>
      </c>
      <c r="C26" s="36">
        <v>8.4559999999999995</v>
      </c>
      <c r="D26" s="36">
        <v>3.2909999999999999</v>
      </c>
      <c r="E26" s="36">
        <v>3.0000000000000001E-3</v>
      </c>
      <c r="F26" s="36">
        <v>5.34</v>
      </c>
      <c r="G26" s="36">
        <v>0.16300000000000001</v>
      </c>
      <c r="H26" s="37">
        <v>5.6000000000000001E-2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9" t="s">
        <v>8</v>
      </c>
      <c r="B27" s="35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10" t="s">
        <v>9</v>
      </c>
      <c r="B28" s="41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13" t="s">
        <v>34</v>
      </c>
      <c r="B30" s="14">
        <v>26036471</v>
      </c>
      <c r="C30" s="14"/>
      <c r="D30" s="15"/>
      <c r="E30" s="15"/>
      <c r="F30" s="15"/>
      <c r="G30" s="15"/>
      <c r="H30" s="16"/>
    </row>
    <row r="31" spans="1:16" x14ac:dyDescent="0.2">
      <c r="A31" s="19" t="s">
        <v>24</v>
      </c>
      <c r="B31" s="12">
        <v>24458631</v>
      </c>
      <c r="C31" s="32"/>
      <c r="D31" s="12"/>
      <c r="E31" s="5"/>
      <c r="F31" s="5"/>
      <c r="G31" s="5"/>
      <c r="H31" s="6"/>
    </row>
    <row r="32" spans="1:16" x14ac:dyDescent="0.2">
      <c r="A32" s="19" t="s">
        <v>20</v>
      </c>
      <c r="B32" s="33">
        <v>500964</v>
      </c>
      <c r="C32" s="33"/>
      <c r="D32" s="12"/>
      <c r="E32" s="12"/>
      <c r="F32" s="12"/>
      <c r="G32" s="12"/>
      <c r="H32" s="21"/>
    </row>
    <row r="33" spans="1:8" x14ac:dyDescent="0.2">
      <c r="A33" s="22" t="s">
        <v>25</v>
      </c>
      <c r="B33" s="33">
        <v>892987</v>
      </c>
      <c r="C33" s="33"/>
      <c r="D33" s="12"/>
      <c r="E33" s="12"/>
      <c r="F33" s="12"/>
      <c r="G33" s="12"/>
      <c r="H33" s="21"/>
    </row>
    <row r="34" spans="1:8" x14ac:dyDescent="0.2">
      <c r="A34" s="22" t="s">
        <v>26</v>
      </c>
      <c r="B34" s="33">
        <v>163611</v>
      </c>
      <c r="C34" s="33"/>
      <c r="D34" s="12"/>
      <c r="E34" s="12"/>
      <c r="F34" s="12"/>
      <c r="G34" s="12"/>
      <c r="H34" s="21"/>
    </row>
    <row r="35" spans="1:8" x14ac:dyDescent="0.2">
      <c r="A35" s="22" t="s">
        <v>31</v>
      </c>
      <c r="B35" s="33">
        <v>16170</v>
      </c>
      <c r="C35" s="33"/>
      <c r="D35" s="12"/>
      <c r="E35" s="12"/>
      <c r="F35" s="12"/>
      <c r="G35" s="12"/>
      <c r="H35" s="21"/>
    </row>
    <row r="36" spans="1:8" ht="13.5" thickBot="1" x14ac:dyDescent="0.25">
      <c r="A36" s="43" t="s">
        <v>21</v>
      </c>
      <c r="B36" s="26">
        <v>4108</v>
      </c>
      <c r="C36" s="26"/>
      <c r="D36" s="46"/>
      <c r="E36" s="46"/>
      <c r="F36" s="46"/>
      <c r="G36" s="46"/>
      <c r="H36" s="4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42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99" t="s">
        <v>1</v>
      </c>
      <c r="C5" s="137" t="s">
        <v>39</v>
      </c>
      <c r="D5" s="137" t="s">
        <v>2</v>
      </c>
      <c r="E5" s="137" t="s">
        <v>3</v>
      </c>
      <c r="F5" s="137" t="s">
        <v>4</v>
      </c>
      <c r="G5" s="137" t="s">
        <v>5</v>
      </c>
      <c r="H5" s="13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v>6138784</v>
      </c>
      <c r="C6" s="102">
        <v>0</v>
      </c>
      <c r="D6" s="102">
        <v>135860</v>
      </c>
      <c r="E6" s="102">
        <v>520634</v>
      </c>
      <c r="F6" s="102">
        <v>2535169</v>
      </c>
      <c r="G6" s="102">
        <v>0</v>
      </c>
      <c r="H6" s="121">
        <v>2947121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v>6041306</v>
      </c>
      <c r="C7" s="83">
        <v>0</v>
      </c>
      <c r="D7" s="83">
        <v>135860</v>
      </c>
      <c r="E7" s="83">
        <v>520634</v>
      </c>
      <c r="F7" s="83">
        <v>2531936</v>
      </c>
      <c r="G7" s="83">
        <v>0</v>
      </c>
      <c r="H7" s="108">
        <v>2852876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v>94638</v>
      </c>
      <c r="C8" s="83"/>
      <c r="D8" s="83"/>
      <c r="E8" s="83">
        <v>0</v>
      </c>
      <c r="F8" s="83">
        <v>3233</v>
      </c>
      <c r="G8" s="83"/>
      <c r="H8" s="108">
        <v>91405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v>2840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2840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v>31615851</v>
      </c>
      <c r="C10" s="89">
        <v>48060</v>
      </c>
      <c r="D10" s="89">
        <v>1541674</v>
      </c>
      <c r="E10" s="89">
        <v>147701</v>
      </c>
      <c r="F10" s="89">
        <v>1659400</v>
      </c>
      <c r="G10" s="89">
        <v>9120</v>
      </c>
      <c r="H10" s="109">
        <v>28209896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v>30002223</v>
      </c>
      <c r="C11" s="83"/>
      <c r="D11" s="83">
        <v>1541674</v>
      </c>
      <c r="E11" s="83">
        <v>147701</v>
      </c>
      <c r="F11" s="83">
        <v>1598404</v>
      </c>
      <c r="G11" s="83">
        <v>9120</v>
      </c>
      <c r="H11" s="108">
        <v>26705324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v>1476827</v>
      </c>
      <c r="C12" s="83"/>
      <c r="D12" s="83">
        <v>0</v>
      </c>
      <c r="E12" s="83">
        <v>0</v>
      </c>
      <c r="F12" s="83">
        <v>60996</v>
      </c>
      <c r="G12" s="83">
        <v>0</v>
      </c>
      <c r="H12" s="108">
        <v>1415831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v>88741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88741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v>48060</v>
      </c>
      <c r="C14" s="83">
        <v>48060</v>
      </c>
      <c r="D14" s="83">
        <v>0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v>74660602</v>
      </c>
      <c r="C15" s="89">
        <v>3712950</v>
      </c>
      <c r="D15" s="89">
        <v>17323543</v>
      </c>
      <c r="E15" s="89">
        <v>3585235</v>
      </c>
      <c r="F15" s="89">
        <v>40179398</v>
      </c>
      <c r="G15" s="89">
        <v>61079</v>
      </c>
      <c r="H15" s="109">
        <v>9798397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v>69541206</v>
      </c>
      <c r="C16" s="83">
        <v>0</v>
      </c>
      <c r="D16" s="83">
        <v>17323543</v>
      </c>
      <c r="E16" s="83">
        <v>3574604</v>
      </c>
      <c r="F16" s="83">
        <v>39435766</v>
      </c>
      <c r="G16" s="83">
        <v>61079</v>
      </c>
      <c r="H16" s="108">
        <v>9146214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v>1341228</v>
      </c>
      <c r="C17" s="83"/>
      <c r="D17" s="83"/>
      <c r="E17" s="83">
        <v>10631</v>
      </c>
      <c r="F17" s="83">
        <v>705830</v>
      </c>
      <c r="G17" s="83"/>
      <c r="H17" s="108">
        <v>624767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v>65218</v>
      </c>
      <c r="C18" s="83"/>
      <c r="D18" s="83">
        <v>0</v>
      </c>
      <c r="E18" s="83">
        <v>0</v>
      </c>
      <c r="F18" s="83">
        <v>37802</v>
      </c>
      <c r="G18" s="83">
        <v>0</v>
      </c>
      <c r="H18" s="108">
        <v>27416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v>3712950</v>
      </c>
      <c r="C19" s="103">
        <v>3712950</v>
      </c>
      <c r="D19" s="91">
        <v>0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v>112415237</v>
      </c>
      <c r="C20" s="90">
        <v>3761010</v>
      </c>
      <c r="D20" s="90">
        <v>19001077</v>
      </c>
      <c r="E20" s="90">
        <v>4253570</v>
      </c>
      <c r="F20" s="90">
        <v>44373967</v>
      </c>
      <c r="G20" s="90">
        <v>70199</v>
      </c>
      <c r="H20" s="111">
        <v>40955414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71915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22225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139">
        <v>13.832999999999998</v>
      </c>
      <c r="C24" s="139">
        <v>4.1849999999999996</v>
      </c>
      <c r="D24" s="139">
        <v>4.1040000000000001</v>
      </c>
      <c r="E24" s="139">
        <v>0.183</v>
      </c>
      <c r="F24" s="139">
        <v>5.2869999999999999</v>
      </c>
      <c r="G24" s="139">
        <v>1.4999999999999999E-2</v>
      </c>
      <c r="H24" s="140">
        <v>5.8999999999999997E-2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141">
        <v>4.1849999999999996</v>
      </c>
      <c r="C25" s="142">
        <v>4.1849999999999996</v>
      </c>
      <c r="D25" s="142">
        <v>0</v>
      </c>
      <c r="E25" s="142">
        <v>0</v>
      </c>
      <c r="F25" s="142">
        <v>0</v>
      </c>
      <c r="G25" s="142">
        <v>0</v>
      </c>
      <c r="H25" s="143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141">
        <v>9.6479999999999997</v>
      </c>
      <c r="C26" s="144">
        <v>0</v>
      </c>
      <c r="D26" s="144">
        <v>4.1040000000000001</v>
      </c>
      <c r="E26" s="144">
        <v>0.183</v>
      </c>
      <c r="F26" s="144">
        <v>5.2869999999999999</v>
      </c>
      <c r="G26" s="144">
        <v>1.4999999999999999E-2</v>
      </c>
      <c r="H26" s="145">
        <v>5.8999999999999997E-2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141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5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77" t="s">
        <v>37</v>
      </c>
      <c r="B30" s="78">
        <v>26729594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25449479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427234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523938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275969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35100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17874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1" sqref="B1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43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99" t="s">
        <v>1</v>
      </c>
      <c r="C5" s="137" t="s">
        <v>39</v>
      </c>
      <c r="D5" s="137" t="s">
        <v>2</v>
      </c>
      <c r="E5" s="137" t="s">
        <v>3</v>
      </c>
      <c r="F5" s="137" t="s">
        <v>4</v>
      </c>
      <c r="G5" s="137" t="s">
        <v>5</v>
      </c>
      <c r="H5" s="13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f t="shared" ref="B6:B20" si="0">D6+E6+F6+G6+H6+C6</f>
        <v>7165529</v>
      </c>
      <c r="C6" s="102">
        <v>29176</v>
      </c>
      <c r="D6" s="102">
        <v>187604</v>
      </c>
      <c r="E6" s="102">
        <v>548534</v>
      </c>
      <c r="F6" s="102">
        <v>2798048</v>
      </c>
      <c r="G6" s="102">
        <v>0</v>
      </c>
      <c r="H6" s="121">
        <v>3602167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f t="shared" si="0"/>
        <v>6988634</v>
      </c>
      <c r="C7" s="83">
        <v>0</v>
      </c>
      <c r="D7" s="83">
        <v>187604</v>
      </c>
      <c r="E7" s="83">
        <v>548534</v>
      </c>
      <c r="F7" s="83">
        <v>2794668</v>
      </c>
      <c r="G7" s="83">
        <v>0</v>
      </c>
      <c r="H7" s="108">
        <v>3457828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f t="shared" si="0"/>
        <v>144903</v>
      </c>
      <c r="C8" s="83"/>
      <c r="D8" s="83"/>
      <c r="E8" s="83">
        <v>0</v>
      </c>
      <c r="F8" s="83">
        <v>3380</v>
      </c>
      <c r="G8" s="83"/>
      <c r="H8" s="108">
        <v>141523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f t="shared" si="0"/>
        <v>2816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2816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9" t="s">
        <v>23</v>
      </c>
      <c r="B10" s="74">
        <f t="shared" si="0"/>
        <v>29176</v>
      </c>
      <c r="C10" s="83">
        <v>29176</v>
      </c>
      <c r="D10" s="83"/>
      <c r="E10" s="83"/>
      <c r="F10" s="83"/>
      <c r="G10" s="83"/>
      <c r="H10" s="108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4" t="s">
        <v>10</v>
      </c>
      <c r="B11" s="73">
        <f t="shared" si="0"/>
        <v>35270058</v>
      </c>
      <c r="C11" s="89">
        <v>44722</v>
      </c>
      <c r="D11" s="89">
        <v>1540407</v>
      </c>
      <c r="E11" s="89">
        <v>139656</v>
      </c>
      <c r="F11" s="89">
        <v>1539968</v>
      </c>
      <c r="G11" s="89">
        <v>9000</v>
      </c>
      <c r="H11" s="109">
        <v>31996305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22</v>
      </c>
      <c r="B12" s="74">
        <f t="shared" si="0"/>
        <v>33657134</v>
      </c>
      <c r="C12" s="83"/>
      <c r="D12" s="83">
        <v>1540407</v>
      </c>
      <c r="E12" s="83">
        <v>139656</v>
      </c>
      <c r="F12" s="83">
        <v>1482461</v>
      </c>
      <c r="G12" s="83">
        <v>9000</v>
      </c>
      <c r="H12" s="108">
        <v>30485610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8</v>
      </c>
      <c r="B13" s="74">
        <f t="shared" si="0"/>
        <v>1470341</v>
      </c>
      <c r="C13" s="83"/>
      <c r="D13" s="83">
        <v>0</v>
      </c>
      <c r="E13" s="83">
        <v>0</v>
      </c>
      <c r="F13" s="83">
        <v>57507</v>
      </c>
      <c r="G13" s="83">
        <v>0</v>
      </c>
      <c r="H13" s="108">
        <v>1412834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9</v>
      </c>
      <c r="B14" s="74">
        <f t="shared" si="0"/>
        <v>97861</v>
      </c>
      <c r="C14" s="83"/>
      <c r="D14" s="83">
        <v>0</v>
      </c>
      <c r="E14" s="83">
        <v>0</v>
      </c>
      <c r="F14" s="83">
        <v>0</v>
      </c>
      <c r="G14" s="83">
        <v>0</v>
      </c>
      <c r="H14" s="108">
        <v>97861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9" t="s">
        <v>23</v>
      </c>
      <c r="B15" s="74">
        <f t="shared" si="0"/>
        <v>44722</v>
      </c>
      <c r="C15" s="83">
        <v>44722</v>
      </c>
      <c r="D15" s="83">
        <v>0</v>
      </c>
      <c r="E15" s="83"/>
      <c r="F15" s="83"/>
      <c r="G15" s="83"/>
      <c r="H15" s="108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4" t="s">
        <v>11</v>
      </c>
      <c r="B16" s="73">
        <f t="shared" si="0"/>
        <v>76134985</v>
      </c>
      <c r="C16" s="89">
        <v>4008068</v>
      </c>
      <c r="D16" s="89">
        <v>18338506</v>
      </c>
      <c r="E16" s="89">
        <v>3241055</v>
      </c>
      <c r="F16" s="89">
        <v>40243846</v>
      </c>
      <c r="G16" s="89">
        <v>53410</v>
      </c>
      <c r="H16" s="109">
        <v>10250100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22</v>
      </c>
      <c r="B17" s="74">
        <f t="shared" si="0"/>
        <v>70758052</v>
      </c>
      <c r="C17" s="83">
        <v>0</v>
      </c>
      <c r="D17" s="83">
        <v>18338506</v>
      </c>
      <c r="E17" s="83">
        <v>3230424</v>
      </c>
      <c r="F17" s="83">
        <v>39489730</v>
      </c>
      <c r="G17" s="83">
        <v>53410</v>
      </c>
      <c r="H17" s="108">
        <v>9645982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8</v>
      </c>
      <c r="B18" s="74">
        <f t="shared" si="0"/>
        <v>1297449</v>
      </c>
      <c r="C18" s="83"/>
      <c r="D18" s="83"/>
      <c r="E18" s="83">
        <v>10631</v>
      </c>
      <c r="F18" s="83">
        <v>709172</v>
      </c>
      <c r="G18" s="83"/>
      <c r="H18" s="108">
        <v>577646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9</v>
      </c>
      <c r="B19" s="74">
        <f t="shared" si="0"/>
        <v>71416</v>
      </c>
      <c r="C19" s="83"/>
      <c r="D19" s="83">
        <v>0</v>
      </c>
      <c r="E19" s="83">
        <v>0</v>
      </c>
      <c r="F19" s="83">
        <v>44944</v>
      </c>
      <c r="G19" s="83">
        <v>0</v>
      </c>
      <c r="H19" s="108">
        <v>26472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9" t="s">
        <v>23</v>
      </c>
      <c r="B20" s="74">
        <f t="shared" si="0"/>
        <v>4008068</v>
      </c>
      <c r="C20" s="103">
        <v>4008068</v>
      </c>
      <c r="D20" s="91">
        <v>0</v>
      </c>
      <c r="E20" s="91"/>
      <c r="F20" s="91"/>
      <c r="G20" s="91"/>
      <c r="H20" s="110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4" t="s">
        <v>12</v>
      </c>
      <c r="B21" s="122">
        <f>D21+E21+F21+G21+H21+C21</f>
        <v>118570572</v>
      </c>
      <c r="C21" s="90">
        <f t="shared" ref="C21:H21" si="1">C6+C11+C16</f>
        <v>4081966</v>
      </c>
      <c r="D21" s="90">
        <f t="shared" si="1"/>
        <v>20066517</v>
      </c>
      <c r="E21" s="90">
        <f t="shared" si="1"/>
        <v>3929245</v>
      </c>
      <c r="F21" s="90">
        <f t="shared" si="1"/>
        <v>44581862</v>
      </c>
      <c r="G21" s="90">
        <f t="shared" si="1"/>
        <v>62410</v>
      </c>
      <c r="H21" s="111">
        <f t="shared" si="1"/>
        <v>45848572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15" t="s">
        <v>27</v>
      </c>
      <c r="B22" s="122">
        <v>67242</v>
      </c>
      <c r="C22" s="112"/>
      <c r="D22" s="112"/>
      <c r="E22" s="112"/>
      <c r="F22" s="112"/>
      <c r="G22" s="112"/>
      <c r="H22" s="113"/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6" t="s">
        <v>18</v>
      </c>
      <c r="B23" s="123">
        <v>25782</v>
      </c>
      <c r="C23" s="81"/>
      <c r="D23" s="69" t="s">
        <v>15</v>
      </c>
      <c r="E23" s="69" t="s">
        <v>15</v>
      </c>
      <c r="F23" s="69" t="s">
        <v>15</v>
      </c>
      <c r="G23" s="69" t="s">
        <v>15</v>
      </c>
      <c r="H23" s="70" t="s">
        <v>15</v>
      </c>
      <c r="I23" s="1"/>
      <c r="J23" s="1"/>
      <c r="K23" s="1"/>
      <c r="L23" s="1"/>
      <c r="M23" s="1"/>
      <c r="N23" s="1"/>
      <c r="O23" s="1"/>
      <c r="P23" s="1"/>
    </row>
    <row r="24" spans="1:16" ht="13.5" customHeight="1" thickBot="1" x14ac:dyDescent="0.25">
      <c r="A24" s="117"/>
      <c r="B24" s="150" t="s">
        <v>16</v>
      </c>
      <c r="C24" s="150"/>
      <c r="D24" s="150"/>
      <c r="E24" s="150"/>
      <c r="F24" s="150"/>
      <c r="G24" s="150"/>
      <c r="H24" s="15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75" t="s">
        <v>13</v>
      </c>
      <c r="B25" s="139">
        <f>B27+B28+B29+B26</f>
        <v>14.131999999999998</v>
      </c>
      <c r="C25" s="139">
        <f>C26</f>
        <v>4.5149999999999997</v>
      </c>
      <c r="D25" s="139">
        <f t="shared" ref="D25:H25" si="2">D27+D28+D29+D26</f>
        <v>4.1760000000000002</v>
      </c>
      <c r="E25" s="139">
        <f t="shared" si="2"/>
        <v>3.0000000000000001E-3</v>
      </c>
      <c r="F25" s="139">
        <f t="shared" si="2"/>
        <v>5.3639999999999999</v>
      </c>
      <c r="G25" s="139">
        <f t="shared" si="2"/>
        <v>1.4999999999999999E-2</v>
      </c>
      <c r="H25" s="140">
        <f t="shared" si="2"/>
        <v>5.8999999999999997E-2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93" t="s">
        <v>23</v>
      </c>
      <c r="B26" s="141">
        <f>SUM(C26:H26)</f>
        <v>4.5149999999999997</v>
      </c>
      <c r="C26" s="142">
        <v>4.5149999999999997</v>
      </c>
      <c r="D26" s="142">
        <v>0</v>
      </c>
      <c r="E26" s="142">
        <v>0</v>
      </c>
      <c r="F26" s="142">
        <v>0</v>
      </c>
      <c r="G26" s="142">
        <v>0</v>
      </c>
      <c r="H26" s="143">
        <v>0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22</v>
      </c>
      <c r="B27" s="141">
        <f>SUM(C27:H27)</f>
        <v>9.6169999999999991</v>
      </c>
      <c r="C27" s="144">
        <v>0</v>
      </c>
      <c r="D27" s="144">
        <v>4.1760000000000002</v>
      </c>
      <c r="E27" s="144">
        <v>3.0000000000000001E-3</v>
      </c>
      <c r="F27" s="144">
        <v>5.3639999999999999</v>
      </c>
      <c r="G27" s="144">
        <v>1.4999999999999999E-2</v>
      </c>
      <c r="H27" s="145">
        <v>5.8999999999999997E-2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71" t="s">
        <v>8</v>
      </c>
      <c r="B28" s="141">
        <f t="shared" ref="B28:B29" si="3">SUM(C28:H28)</f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72" t="s">
        <v>9</v>
      </c>
      <c r="B29" s="146">
        <f t="shared" si="3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6" ht="13.5" thickBot="1" x14ac:dyDescent="0.25"/>
    <row r="31" spans="1:16" ht="51" x14ac:dyDescent="0.2">
      <c r="A31" s="77" t="s">
        <v>37</v>
      </c>
      <c r="B31" s="78">
        <f>B32+B33+B37+B36+B34+B35</f>
        <v>25842174</v>
      </c>
      <c r="C31" s="78"/>
      <c r="D31" s="79"/>
      <c r="E31" s="79"/>
      <c r="F31" s="79"/>
      <c r="G31" s="79"/>
      <c r="H31" s="80"/>
    </row>
    <row r="32" spans="1:16" x14ac:dyDescent="0.2">
      <c r="A32" s="82" t="s">
        <v>24</v>
      </c>
      <c r="B32" s="76">
        <v>24154206</v>
      </c>
      <c r="C32" s="83"/>
      <c r="D32" s="76"/>
      <c r="E32" s="67"/>
      <c r="F32" s="67"/>
      <c r="G32" s="67"/>
      <c r="H32" s="68"/>
    </row>
    <row r="33" spans="1:8" x14ac:dyDescent="0.2">
      <c r="A33" s="82" t="s">
        <v>20</v>
      </c>
      <c r="B33" s="84">
        <v>448399</v>
      </c>
      <c r="C33" s="84"/>
      <c r="D33" s="76"/>
      <c r="E33" s="76"/>
      <c r="F33" s="76"/>
      <c r="G33" s="76"/>
      <c r="H33" s="94"/>
    </row>
    <row r="34" spans="1:8" x14ac:dyDescent="0.2">
      <c r="A34" s="95" t="s">
        <v>25</v>
      </c>
      <c r="B34" s="84">
        <v>1032899</v>
      </c>
      <c r="C34" s="84"/>
      <c r="D34" s="76"/>
      <c r="E34" s="76"/>
      <c r="F34" s="76"/>
      <c r="G34" s="76"/>
      <c r="H34" s="94"/>
    </row>
    <row r="35" spans="1:8" x14ac:dyDescent="0.2">
      <c r="A35" s="95" t="s">
        <v>26</v>
      </c>
      <c r="B35" s="84">
        <v>148429</v>
      </c>
      <c r="C35" s="84"/>
      <c r="D35" s="76"/>
      <c r="E35" s="76"/>
      <c r="F35" s="76"/>
      <c r="G35" s="76"/>
      <c r="H35" s="94"/>
    </row>
    <row r="36" spans="1:8" x14ac:dyDescent="0.2">
      <c r="A36" s="95" t="s">
        <v>31</v>
      </c>
      <c r="B36" s="84">
        <v>40709</v>
      </c>
      <c r="C36" s="84"/>
      <c r="D36" s="76"/>
      <c r="E36" s="76"/>
      <c r="F36" s="76"/>
      <c r="G36" s="76"/>
      <c r="H36" s="94"/>
    </row>
    <row r="37" spans="1:8" ht="13.5" thickBot="1" x14ac:dyDescent="0.25">
      <c r="A37" s="104" t="s">
        <v>31</v>
      </c>
      <c r="B37" s="105">
        <v>17532</v>
      </c>
      <c r="C37" s="105"/>
      <c r="D37" s="106"/>
      <c r="E37" s="106"/>
      <c r="F37" s="106"/>
      <c r="G37" s="106"/>
      <c r="H37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7" zoomScaleNormal="87" workbookViewId="0">
      <selection activeCell="B31" sqref="B3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44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99" t="s">
        <v>1</v>
      </c>
      <c r="C5" s="137" t="s">
        <v>39</v>
      </c>
      <c r="D5" s="137" t="s">
        <v>2</v>
      </c>
      <c r="E5" s="137" t="s">
        <v>3</v>
      </c>
      <c r="F5" s="137" t="s">
        <v>4</v>
      </c>
      <c r="G5" s="137" t="s">
        <v>5</v>
      </c>
      <c r="H5" s="13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v>7586933</v>
      </c>
      <c r="C6" s="102">
        <v>26059</v>
      </c>
      <c r="D6" s="102">
        <v>163740</v>
      </c>
      <c r="E6" s="102">
        <v>588078</v>
      </c>
      <c r="F6" s="102">
        <v>2926805</v>
      </c>
      <c r="G6" s="102">
        <v>0</v>
      </c>
      <c r="H6" s="121">
        <v>3882251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v>7445995</v>
      </c>
      <c r="C7" s="83">
        <v>0</v>
      </c>
      <c r="D7" s="83">
        <v>163740</v>
      </c>
      <c r="E7" s="83">
        <v>588078</v>
      </c>
      <c r="F7" s="83">
        <v>2923529</v>
      </c>
      <c r="G7" s="83">
        <v>0</v>
      </c>
      <c r="H7" s="108">
        <v>3770648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v>111878</v>
      </c>
      <c r="C8" s="83"/>
      <c r="D8" s="83"/>
      <c r="E8" s="83">
        <v>0</v>
      </c>
      <c r="F8" s="83">
        <v>3276</v>
      </c>
      <c r="G8" s="83"/>
      <c r="H8" s="108">
        <v>108602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v>3001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3001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9" t="s">
        <v>23</v>
      </c>
      <c r="B10" s="74">
        <v>26059</v>
      </c>
      <c r="C10" s="83">
        <v>26059</v>
      </c>
      <c r="D10" s="83"/>
      <c r="E10" s="83"/>
      <c r="F10" s="83"/>
      <c r="G10" s="83"/>
      <c r="H10" s="108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4" t="s">
        <v>10</v>
      </c>
      <c r="B11" s="73">
        <v>34818184</v>
      </c>
      <c r="C11" s="89">
        <v>44274</v>
      </c>
      <c r="D11" s="89">
        <v>1796259</v>
      </c>
      <c r="E11" s="89">
        <v>131250</v>
      </c>
      <c r="F11" s="89">
        <v>1531320</v>
      </c>
      <c r="G11" s="89">
        <v>8600</v>
      </c>
      <c r="H11" s="109">
        <v>31306481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22</v>
      </c>
      <c r="B12" s="74">
        <v>33115878</v>
      </c>
      <c r="C12" s="83"/>
      <c r="D12" s="83">
        <v>1796259</v>
      </c>
      <c r="E12" s="83">
        <v>131250</v>
      </c>
      <c r="F12" s="83">
        <v>1458475</v>
      </c>
      <c r="G12" s="83">
        <v>8600</v>
      </c>
      <c r="H12" s="108">
        <v>29721294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8</v>
      </c>
      <c r="B13" s="74">
        <v>1570364</v>
      </c>
      <c r="C13" s="83"/>
      <c r="D13" s="83">
        <v>0</v>
      </c>
      <c r="E13" s="83">
        <v>0</v>
      </c>
      <c r="F13" s="83">
        <v>72845</v>
      </c>
      <c r="G13" s="83">
        <v>0</v>
      </c>
      <c r="H13" s="108">
        <v>1497519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9</v>
      </c>
      <c r="B14" s="74">
        <v>87668</v>
      </c>
      <c r="C14" s="83"/>
      <c r="D14" s="83">
        <v>0</v>
      </c>
      <c r="E14" s="83">
        <v>0</v>
      </c>
      <c r="F14" s="83">
        <v>0</v>
      </c>
      <c r="G14" s="83">
        <v>0</v>
      </c>
      <c r="H14" s="108">
        <v>87668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9" t="s">
        <v>23</v>
      </c>
      <c r="B15" s="74">
        <v>44274</v>
      </c>
      <c r="C15" s="83">
        <v>44274</v>
      </c>
      <c r="D15" s="83">
        <v>0</v>
      </c>
      <c r="E15" s="83"/>
      <c r="F15" s="83"/>
      <c r="G15" s="83"/>
      <c r="H15" s="108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4" t="s">
        <v>11</v>
      </c>
      <c r="B16" s="73">
        <v>78681794</v>
      </c>
      <c r="C16" s="89">
        <v>4362585</v>
      </c>
      <c r="D16" s="89">
        <v>19266952</v>
      </c>
      <c r="E16" s="89">
        <v>3366642</v>
      </c>
      <c r="F16" s="89">
        <v>42223169</v>
      </c>
      <c r="G16" s="89">
        <v>55068</v>
      </c>
      <c r="H16" s="109">
        <v>9407378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22</v>
      </c>
      <c r="B17" s="74">
        <v>73010399</v>
      </c>
      <c r="C17" s="83">
        <v>0</v>
      </c>
      <c r="D17" s="83">
        <v>19266952</v>
      </c>
      <c r="E17" s="83">
        <v>3356011</v>
      </c>
      <c r="F17" s="83">
        <v>41477263</v>
      </c>
      <c r="G17" s="83">
        <v>55068</v>
      </c>
      <c r="H17" s="108">
        <v>8855105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8</v>
      </c>
      <c r="B18" s="74">
        <v>1230451</v>
      </c>
      <c r="C18" s="83"/>
      <c r="D18" s="83"/>
      <c r="E18" s="83">
        <v>10631</v>
      </c>
      <c r="F18" s="83">
        <v>693938</v>
      </c>
      <c r="G18" s="83"/>
      <c r="H18" s="108">
        <v>525882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9</v>
      </c>
      <c r="B19" s="74">
        <v>78359</v>
      </c>
      <c r="C19" s="83"/>
      <c r="D19" s="83">
        <v>0</v>
      </c>
      <c r="E19" s="83">
        <v>0</v>
      </c>
      <c r="F19" s="83">
        <v>51968</v>
      </c>
      <c r="G19" s="83">
        <v>0</v>
      </c>
      <c r="H19" s="108">
        <v>26391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9" t="s">
        <v>23</v>
      </c>
      <c r="B20" s="74">
        <v>4362585</v>
      </c>
      <c r="C20" s="103">
        <v>4362585</v>
      </c>
      <c r="D20" s="91">
        <v>0</v>
      </c>
      <c r="E20" s="91"/>
      <c r="F20" s="91"/>
      <c r="G20" s="91"/>
      <c r="H20" s="110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4" t="s">
        <v>12</v>
      </c>
      <c r="B21" s="122">
        <v>121086911</v>
      </c>
      <c r="C21" s="90">
        <v>4432918</v>
      </c>
      <c r="D21" s="90">
        <v>21226951</v>
      </c>
      <c r="E21" s="90">
        <v>4085970</v>
      </c>
      <c r="F21" s="90">
        <v>46681294</v>
      </c>
      <c r="G21" s="90">
        <v>63668</v>
      </c>
      <c r="H21" s="111">
        <v>44596110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15" t="s">
        <v>27</v>
      </c>
      <c r="B22" s="122">
        <v>58006</v>
      </c>
      <c r="C22" s="112"/>
      <c r="D22" s="112"/>
      <c r="E22" s="112"/>
      <c r="F22" s="112"/>
      <c r="G22" s="112"/>
      <c r="H22" s="113"/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6" t="s">
        <v>18</v>
      </c>
      <c r="B23" s="123">
        <v>26422</v>
      </c>
      <c r="C23" s="81"/>
      <c r="D23" s="69" t="s">
        <v>15</v>
      </c>
      <c r="E23" s="69" t="s">
        <v>15</v>
      </c>
      <c r="F23" s="69" t="s">
        <v>15</v>
      </c>
      <c r="G23" s="69" t="s">
        <v>15</v>
      </c>
      <c r="H23" s="70" t="s">
        <v>15</v>
      </c>
      <c r="I23" s="1"/>
      <c r="J23" s="1"/>
      <c r="K23" s="1"/>
      <c r="L23" s="1"/>
      <c r="M23" s="1"/>
      <c r="N23" s="1"/>
      <c r="O23" s="1"/>
      <c r="P23" s="1"/>
    </row>
    <row r="24" spans="1:16" ht="13.5" customHeight="1" thickBot="1" x14ac:dyDescent="0.25">
      <c r="A24" s="117"/>
      <c r="B24" s="150" t="s">
        <v>16</v>
      </c>
      <c r="C24" s="150"/>
      <c r="D24" s="150"/>
      <c r="E24" s="150"/>
      <c r="F24" s="150"/>
      <c r="G24" s="150"/>
      <c r="H24" s="15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75" t="s">
        <v>13</v>
      </c>
      <c r="B25" s="139">
        <v>14.161999999999999</v>
      </c>
      <c r="C25" s="139">
        <v>4.5759999999999996</v>
      </c>
      <c r="D25" s="139">
        <v>4.2300000000000004</v>
      </c>
      <c r="E25" s="139">
        <v>3.0000000000000001E-3</v>
      </c>
      <c r="F25" s="139">
        <v>5.2789999999999999</v>
      </c>
      <c r="G25" s="139">
        <v>1.6E-2</v>
      </c>
      <c r="H25" s="140">
        <v>5.8000000000000003E-2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93" t="s">
        <v>23</v>
      </c>
      <c r="B26" s="141">
        <v>4.5759999999999996</v>
      </c>
      <c r="C26" s="142">
        <v>4.5759999999999996</v>
      </c>
      <c r="D26" s="142">
        <v>0</v>
      </c>
      <c r="E26" s="142">
        <v>0</v>
      </c>
      <c r="F26" s="142">
        <v>0</v>
      </c>
      <c r="G26" s="142">
        <v>0</v>
      </c>
      <c r="H26" s="143">
        <v>0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22</v>
      </c>
      <c r="B27" s="141">
        <v>9.5860000000000003</v>
      </c>
      <c r="C27" s="144">
        <v>0</v>
      </c>
      <c r="D27" s="144">
        <v>4.2300000000000004</v>
      </c>
      <c r="E27" s="144">
        <v>3.0000000000000001E-3</v>
      </c>
      <c r="F27" s="144">
        <v>5.2789999999999999</v>
      </c>
      <c r="G27" s="144">
        <v>1.6E-2</v>
      </c>
      <c r="H27" s="145">
        <v>5.8000000000000003E-2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71" t="s">
        <v>8</v>
      </c>
      <c r="B28" s="141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72" t="s">
        <v>9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6" ht="13.5" thickBot="1" x14ac:dyDescent="0.25"/>
    <row r="31" spans="1:16" ht="51" x14ac:dyDescent="0.2">
      <c r="A31" s="77" t="s">
        <v>34</v>
      </c>
      <c r="B31" s="78">
        <v>29795727</v>
      </c>
      <c r="C31" s="78"/>
      <c r="D31" s="79"/>
      <c r="E31" s="79"/>
      <c r="F31" s="79"/>
      <c r="G31" s="79"/>
      <c r="H31" s="80"/>
    </row>
    <row r="32" spans="1:16" x14ac:dyDescent="0.2">
      <c r="A32" s="82" t="s">
        <v>24</v>
      </c>
      <c r="B32" s="76">
        <v>28466489</v>
      </c>
      <c r="C32" s="83"/>
      <c r="D32" s="76"/>
      <c r="E32" s="67"/>
      <c r="F32" s="67"/>
      <c r="G32" s="67"/>
      <c r="H32" s="68"/>
    </row>
    <row r="33" spans="1:8" x14ac:dyDescent="0.2">
      <c r="A33" s="82" t="s">
        <v>20</v>
      </c>
      <c r="B33" s="84">
        <v>463121</v>
      </c>
      <c r="C33" s="84"/>
      <c r="D33" s="76"/>
      <c r="E33" s="76"/>
      <c r="F33" s="76"/>
      <c r="G33" s="76"/>
      <c r="H33" s="94"/>
    </row>
    <row r="34" spans="1:8" x14ac:dyDescent="0.2">
      <c r="A34" s="95" t="s">
        <v>25</v>
      </c>
      <c r="B34" s="84">
        <v>561139</v>
      </c>
      <c r="C34" s="84"/>
      <c r="D34" s="76"/>
      <c r="E34" s="76"/>
      <c r="F34" s="76"/>
      <c r="G34" s="76"/>
      <c r="H34" s="94"/>
    </row>
    <row r="35" spans="1:8" x14ac:dyDescent="0.2">
      <c r="A35" s="95" t="s">
        <v>26</v>
      </c>
      <c r="B35" s="84">
        <v>251860</v>
      </c>
      <c r="C35" s="84"/>
      <c r="D35" s="76"/>
      <c r="E35" s="76"/>
      <c r="F35" s="76"/>
      <c r="G35" s="76"/>
      <c r="H35" s="94"/>
    </row>
    <row r="36" spans="1:8" x14ac:dyDescent="0.2">
      <c r="A36" s="95" t="s">
        <v>31</v>
      </c>
      <c r="B36" s="84">
        <v>35442</v>
      </c>
      <c r="C36" s="84"/>
      <c r="D36" s="76"/>
      <c r="E36" s="76"/>
      <c r="F36" s="76"/>
      <c r="G36" s="76"/>
      <c r="H36" s="94"/>
    </row>
    <row r="37" spans="1:8" ht="13.5" thickBot="1" x14ac:dyDescent="0.25">
      <c r="A37" s="104" t="s">
        <v>31</v>
      </c>
      <c r="B37" s="105">
        <v>17676</v>
      </c>
      <c r="C37" s="105"/>
      <c r="D37" s="106"/>
      <c r="E37" s="106"/>
      <c r="F37" s="106"/>
      <c r="G37" s="106"/>
      <c r="H37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30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40.5" customHeight="1" thickBot="1" x14ac:dyDescent="0.25">
      <c r="A5" s="156"/>
      <c r="B5" s="24" t="s">
        <v>1</v>
      </c>
      <c r="C5" s="25" t="s">
        <v>17</v>
      </c>
      <c r="D5" s="25" t="s">
        <v>2</v>
      </c>
      <c r="E5" s="25" t="s">
        <v>3</v>
      </c>
      <c r="F5" s="25" t="s">
        <v>4</v>
      </c>
      <c r="G5" s="25" t="s">
        <v>5</v>
      </c>
      <c r="H5" s="42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54" t="s">
        <v>7</v>
      </c>
      <c r="B6" s="55">
        <v>7377031</v>
      </c>
      <c r="C6" s="44">
        <v>21971</v>
      </c>
      <c r="D6" s="44">
        <v>124511</v>
      </c>
      <c r="E6" s="44">
        <v>543734</v>
      </c>
      <c r="F6" s="44">
        <v>2960683</v>
      </c>
      <c r="G6" s="44">
        <v>0</v>
      </c>
      <c r="H6" s="56">
        <v>3726132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57" t="s">
        <v>22</v>
      </c>
      <c r="B7" s="28">
        <v>7226743</v>
      </c>
      <c r="C7" s="32">
        <v>21971</v>
      </c>
      <c r="D7" s="32">
        <v>124511</v>
      </c>
      <c r="E7" s="32">
        <v>543734</v>
      </c>
      <c r="F7" s="32">
        <v>2956253</v>
      </c>
      <c r="G7" s="32">
        <v>0</v>
      </c>
      <c r="H7" s="48">
        <v>3580274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57" t="s">
        <v>8</v>
      </c>
      <c r="B8" s="28">
        <v>147568</v>
      </c>
      <c r="C8" s="32"/>
      <c r="D8" s="32"/>
      <c r="E8" s="32">
        <v>0</v>
      </c>
      <c r="F8" s="32">
        <v>4430</v>
      </c>
      <c r="G8" s="32"/>
      <c r="H8" s="48">
        <v>143138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57" t="s">
        <v>9</v>
      </c>
      <c r="B9" s="28">
        <v>2720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48">
        <v>2720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58" t="s">
        <v>10</v>
      </c>
      <c r="B10" s="27">
        <v>34582748</v>
      </c>
      <c r="C10" s="29">
        <v>8561</v>
      </c>
      <c r="D10" s="29">
        <v>1560773</v>
      </c>
      <c r="E10" s="29">
        <v>139552</v>
      </c>
      <c r="F10" s="29">
        <v>1275100</v>
      </c>
      <c r="G10" s="29">
        <v>11840</v>
      </c>
      <c r="H10" s="49">
        <v>31586922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57" t="s">
        <v>22</v>
      </c>
      <c r="B11" s="28">
        <v>32804999</v>
      </c>
      <c r="C11" s="32">
        <v>8561</v>
      </c>
      <c r="D11" s="32">
        <v>1519474</v>
      </c>
      <c r="E11" s="32">
        <v>139552</v>
      </c>
      <c r="F11" s="32">
        <v>1214399</v>
      </c>
      <c r="G11" s="32">
        <v>11840</v>
      </c>
      <c r="H11" s="48">
        <v>29911173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57" t="s">
        <v>8</v>
      </c>
      <c r="B12" s="28">
        <v>1638692</v>
      </c>
      <c r="C12" s="32"/>
      <c r="D12" s="32">
        <v>0</v>
      </c>
      <c r="E12" s="32">
        <v>0</v>
      </c>
      <c r="F12" s="32">
        <v>60701</v>
      </c>
      <c r="G12" s="32">
        <v>0</v>
      </c>
      <c r="H12" s="48">
        <v>1577991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57" t="s">
        <v>9</v>
      </c>
      <c r="B13" s="28">
        <v>97758</v>
      </c>
      <c r="C13" s="32"/>
      <c r="D13" s="32">
        <v>0</v>
      </c>
      <c r="E13" s="32">
        <v>0</v>
      </c>
      <c r="F13" s="32">
        <v>0</v>
      </c>
      <c r="G13" s="32">
        <v>0</v>
      </c>
      <c r="H13" s="48">
        <v>97758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57" t="s">
        <v>23</v>
      </c>
      <c r="B14" s="28">
        <v>41299</v>
      </c>
      <c r="C14" s="32"/>
      <c r="D14" s="32">
        <v>41299</v>
      </c>
      <c r="E14" s="32"/>
      <c r="F14" s="32"/>
      <c r="G14" s="32"/>
      <c r="H14" s="4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58" t="s">
        <v>11</v>
      </c>
      <c r="B15" s="27">
        <v>70531605</v>
      </c>
      <c r="C15" s="29">
        <v>3927598</v>
      </c>
      <c r="D15" s="29">
        <v>17597523</v>
      </c>
      <c r="E15" s="29">
        <v>2669144</v>
      </c>
      <c r="F15" s="29">
        <v>35452755</v>
      </c>
      <c r="G15" s="29">
        <v>52386</v>
      </c>
      <c r="H15" s="49">
        <v>10832199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57" t="s">
        <v>22</v>
      </c>
      <c r="B16" s="28">
        <v>69263687</v>
      </c>
      <c r="C16" s="32">
        <v>3927598</v>
      </c>
      <c r="D16" s="32">
        <v>17557520</v>
      </c>
      <c r="E16" s="32">
        <v>2658513</v>
      </c>
      <c r="F16" s="32">
        <v>34676947</v>
      </c>
      <c r="G16" s="32">
        <v>52386</v>
      </c>
      <c r="H16" s="48">
        <v>10390723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57" t="s">
        <v>8</v>
      </c>
      <c r="B17" s="28">
        <v>1126433</v>
      </c>
      <c r="C17" s="32"/>
      <c r="D17" s="32"/>
      <c r="E17" s="32">
        <v>10631</v>
      </c>
      <c r="F17" s="32">
        <v>704928</v>
      </c>
      <c r="G17" s="32"/>
      <c r="H17" s="48">
        <v>410874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57" t="s">
        <v>9</v>
      </c>
      <c r="B18" s="28">
        <v>101482</v>
      </c>
      <c r="C18" s="32"/>
      <c r="D18" s="32">
        <v>0</v>
      </c>
      <c r="E18" s="32">
        <v>0</v>
      </c>
      <c r="F18" s="32">
        <v>70880</v>
      </c>
      <c r="G18" s="32">
        <v>0</v>
      </c>
      <c r="H18" s="48">
        <v>30602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57" t="s">
        <v>23</v>
      </c>
      <c r="B19" s="28">
        <v>40003</v>
      </c>
      <c r="C19" s="45"/>
      <c r="D19" s="31">
        <v>40003</v>
      </c>
      <c r="E19" s="31"/>
      <c r="F19" s="31"/>
      <c r="G19" s="31"/>
      <c r="H19" s="5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58" t="s">
        <v>12</v>
      </c>
      <c r="B20" s="59">
        <v>112491384</v>
      </c>
      <c r="C20" s="30">
        <v>3958130</v>
      </c>
      <c r="D20" s="30">
        <v>19282807</v>
      </c>
      <c r="E20" s="30">
        <v>3352430</v>
      </c>
      <c r="F20" s="30">
        <v>39688538</v>
      </c>
      <c r="G20" s="30">
        <v>64226</v>
      </c>
      <c r="H20" s="51">
        <v>46145253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60" t="s">
        <v>27</v>
      </c>
      <c r="B21" s="59">
        <v>73754</v>
      </c>
      <c r="C21" s="52"/>
      <c r="D21" s="52"/>
      <c r="E21" s="52"/>
      <c r="F21" s="52"/>
      <c r="G21" s="52"/>
      <c r="H21" s="5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61" t="s">
        <v>18</v>
      </c>
      <c r="B22" s="62">
        <v>20109</v>
      </c>
      <c r="C22" s="17"/>
      <c r="D22" s="7" t="s">
        <v>15</v>
      </c>
      <c r="E22" s="7" t="s">
        <v>15</v>
      </c>
      <c r="F22" s="7" t="s">
        <v>15</v>
      </c>
      <c r="G22" s="7" t="s">
        <v>15</v>
      </c>
      <c r="H22" s="8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63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1" t="s">
        <v>13</v>
      </c>
      <c r="B24" s="34">
        <v>17.706</v>
      </c>
      <c r="C24" s="34">
        <v>8.1560000000000006</v>
      </c>
      <c r="D24" s="34">
        <v>3.827</v>
      </c>
      <c r="E24" s="34">
        <v>0.34</v>
      </c>
      <c r="F24" s="34">
        <v>5.1660000000000004</v>
      </c>
      <c r="G24" s="34">
        <v>0.16</v>
      </c>
      <c r="H24" s="39">
        <v>5.7000000000000002E-2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20" t="s">
        <v>23</v>
      </c>
      <c r="B25" s="35">
        <v>9.8000000000000004E-2</v>
      </c>
      <c r="C25" s="38">
        <v>0</v>
      </c>
      <c r="D25" s="38">
        <v>9.8000000000000004E-2</v>
      </c>
      <c r="E25" s="38">
        <v>0</v>
      </c>
      <c r="F25" s="38">
        <v>0</v>
      </c>
      <c r="G25" s="38">
        <v>0</v>
      </c>
      <c r="H25" s="40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9" t="s">
        <v>22</v>
      </c>
      <c r="B26" s="35">
        <v>17.608000000000001</v>
      </c>
      <c r="C26" s="36">
        <v>8.1560000000000006</v>
      </c>
      <c r="D26" s="36">
        <v>3.7290000000000001</v>
      </c>
      <c r="E26" s="36">
        <v>0.34</v>
      </c>
      <c r="F26" s="36">
        <v>5.1660000000000004</v>
      </c>
      <c r="G26" s="36">
        <v>0.16</v>
      </c>
      <c r="H26" s="37">
        <v>5.7000000000000002E-2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9" t="s">
        <v>8</v>
      </c>
      <c r="B27" s="35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7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10" t="s">
        <v>9</v>
      </c>
      <c r="B28" s="41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13" t="s">
        <v>34</v>
      </c>
      <c r="B30" s="14">
        <v>24513951</v>
      </c>
      <c r="C30" s="14"/>
      <c r="D30" s="15"/>
      <c r="E30" s="15"/>
      <c r="F30" s="15"/>
      <c r="G30" s="15"/>
      <c r="H30" s="16"/>
    </row>
    <row r="31" spans="1:16" x14ac:dyDescent="0.2">
      <c r="A31" s="19" t="s">
        <v>24</v>
      </c>
      <c r="B31" s="12">
        <v>22855851</v>
      </c>
      <c r="C31" s="32"/>
      <c r="D31" s="12"/>
      <c r="E31" s="5"/>
      <c r="F31" s="5"/>
      <c r="G31" s="5"/>
      <c r="H31" s="6"/>
    </row>
    <row r="32" spans="1:16" x14ac:dyDescent="0.2">
      <c r="A32" s="19" t="s">
        <v>20</v>
      </c>
      <c r="B32" s="33">
        <v>487739</v>
      </c>
      <c r="C32" s="33"/>
      <c r="D32" s="12"/>
      <c r="E32" s="12"/>
      <c r="F32" s="12"/>
      <c r="G32" s="12"/>
      <c r="H32" s="21"/>
    </row>
    <row r="33" spans="1:8" x14ac:dyDescent="0.2">
      <c r="A33" s="22" t="s">
        <v>25</v>
      </c>
      <c r="B33" s="33">
        <v>1007311</v>
      </c>
      <c r="C33" s="33"/>
      <c r="D33" s="12"/>
      <c r="E33" s="12"/>
      <c r="F33" s="12"/>
      <c r="G33" s="12"/>
      <c r="H33" s="21"/>
    </row>
    <row r="34" spans="1:8" x14ac:dyDescent="0.2">
      <c r="A34" s="22" t="s">
        <v>26</v>
      </c>
      <c r="B34" s="33">
        <v>138842</v>
      </c>
      <c r="C34" s="33"/>
      <c r="D34" s="12"/>
      <c r="E34" s="12"/>
      <c r="F34" s="12"/>
      <c r="G34" s="12"/>
      <c r="H34" s="21"/>
    </row>
    <row r="35" spans="1:8" x14ac:dyDescent="0.2">
      <c r="A35" s="22" t="s">
        <v>31</v>
      </c>
      <c r="B35" s="33">
        <v>17836</v>
      </c>
      <c r="C35" s="33"/>
      <c r="D35" s="12"/>
      <c r="E35" s="12"/>
      <c r="F35" s="12"/>
      <c r="G35" s="12"/>
      <c r="H35" s="21"/>
    </row>
    <row r="36" spans="1:8" ht="13.5" thickBot="1" x14ac:dyDescent="0.25">
      <c r="A36" s="43" t="s">
        <v>31</v>
      </c>
      <c r="B36" s="26">
        <v>6372</v>
      </c>
      <c r="C36" s="26"/>
      <c r="D36" s="46"/>
      <c r="E36" s="46"/>
      <c r="F36" s="46"/>
      <c r="G36" s="46"/>
      <c r="H36" s="4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57031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32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42" customHeight="1" thickBot="1" x14ac:dyDescent="0.25">
      <c r="A5" s="156"/>
      <c r="B5" s="99" t="s">
        <v>1</v>
      </c>
      <c r="C5" s="100" t="s">
        <v>17</v>
      </c>
      <c r="D5" s="100" t="s">
        <v>2</v>
      </c>
      <c r="E5" s="100" t="s">
        <v>3</v>
      </c>
      <c r="F5" s="100" t="s">
        <v>4</v>
      </c>
      <c r="G5" s="100" t="s">
        <v>5</v>
      </c>
      <c r="H5" s="101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f t="shared" ref="B6:B19" si="0">D6+E6+F6+G6+H6+C6</f>
        <v>6028003</v>
      </c>
      <c r="C6" s="102">
        <v>20078</v>
      </c>
      <c r="D6" s="102">
        <v>80842</v>
      </c>
      <c r="E6" s="102">
        <v>554856</v>
      </c>
      <c r="F6" s="102">
        <v>2235469</v>
      </c>
      <c r="G6" s="102">
        <v>0</v>
      </c>
      <c r="H6" s="121">
        <v>3136758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f t="shared" si="0"/>
        <v>5930713</v>
      </c>
      <c r="C7" s="83">
        <v>20078</v>
      </c>
      <c r="D7" s="83">
        <v>80842</v>
      </c>
      <c r="E7" s="83">
        <v>554856</v>
      </c>
      <c r="F7" s="83">
        <v>2232116</v>
      </c>
      <c r="G7" s="83">
        <v>0</v>
      </c>
      <c r="H7" s="108">
        <v>3042821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f t="shared" si="0"/>
        <v>95412</v>
      </c>
      <c r="C8" s="83"/>
      <c r="D8" s="83"/>
      <c r="E8" s="83">
        <v>0</v>
      </c>
      <c r="F8" s="83">
        <v>3353</v>
      </c>
      <c r="G8" s="83"/>
      <c r="H8" s="108">
        <v>92059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f t="shared" si="0"/>
        <v>1878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1878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f t="shared" si="0"/>
        <v>33636089</v>
      </c>
      <c r="C10" s="89">
        <v>6525</v>
      </c>
      <c r="D10" s="89">
        <v>1375941</v>
      </c>
      <c r="E10" s="89">
        <v>136493</v>
      </c>
      <c r="F10" s="89">
        <v>1367400</v>
      </c>
      <c r="G10" s="89">
        <v>10480</v>
      </c>
      <c r="H10" s="109">
        <v>30739250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f t="shared" si="0"/>
        <v>32139424</v>
      </c>
      <c r="C11" s="83">
        <v>6525</v>
      </c>
      <c r="D11" s="83">
        <v>1345762</v>
      </c>
      <c r="E11" s="83">
        <v>136493</v>
      </c>
      <c r="F11" s="83">
        <v>1322084</v>
      </c>
      <c r="G11" s="83">
        <v>10480</v>
      </c>
      <c r="H11" s="108">
        <v>29318080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f t="shared" si="0"/>
        <v>1369075</v>
      </c>
      <c r="C12" s="83"/>
      <c r="D12" s="83">
        <v>0</v>
      </c>
      <c r="E12" s="83">
        <v>0</v>
      </c>
      <c r="F12" s="83">
        <v>45316</v>
      </c>
      <c r="G12" s="83">
        <v>0</v>
      </c>
      <c r="H12" s="108">
        <v>1323759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f t="shared" si="0"/>
        <v>97411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97411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f t="shared" si="0"/>
        <v>30179</v>
      </c>
      <c r="C14" s="83"/>
      <c r="D14" s="83">
        <v>30179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f t="shared" si="0"/>
        <v>76748508</v>
      </c>
      <c r="C15" s="89">
        <v>4141603</v>
      </c>
      <c r="D15" s="89">
        <v>18045989</v>
      </c>
      <c r="E15" s="89">
        <v>2833893</v>
      </c>
      <c r="F15" s="89">
        <v>41394337</v>
      </c>
      <c r="G15" s="89">
        <v>55540</v>
      </c>
      <c r="H15" s="109">
        <v>10277146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f t="shared" si="0"/>
        <v>75175385</v>
      </c>
      <c r="C16" s="83">
        <v>4141603</v>
      </c>
      <c r="D16" s="83">
        <v>17996326</v>
      </c>
      <c r="E16" s="83">
        <v>2823262</v>
      </c>
      <c r="F16" s="83">
        <v>40626166</v>
      </c>
      <c r="G16" s="83">
        <v>55540</v>
      </c>
      <c r="H16" s="108">
        <v>9532488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f t="shared" si="0"/>
        <v>1448206</v>
      </c>
      <c r="C17" s="83"/>
      <c r="D17" s="83"/>
      <c r="E17" s="83">
        <v>10631</v>
      </c>
      <c r="F17" s="83">
        <v>721390</v>
      </c>
      <c r="G17" s="83"/>
      <c r="H17" s="108">
        <v>716185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f t="shared" si="0"/>
        <v>75254</v>
      </c>
      <c r="C18" s="83"/>
      <c r="D18" s="83">
        <v>0</v>
      </c>
      <c r="E18" s="83">
        <v>0</v>
      </c>
      <c r="F18" s="83">
        <v>46781</v>
      </c>
      <c r="G18" s="83">
        <v>0</v>
      </c>
      <c r="H18" s="108">
        <v>28473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f t="shared" si="0"/>
        <v>49663</v>
      </c>
      <c r="C19" s="103"/>
      <c r="D19" s="91">
        <v>49663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f>D20+E20+F20+G20+H20+C20</f>
        <v>116412600</v>
      </c>
      <c r="C20" s="90">
        <f>C6+C10+C15</f>
        <v>4168206</v>
      </c>
      <c r="D20" s="90">
        <f t="shared" ref="D20:H20" si="1">D6+D10+D15</f>
        <v>19502772</v>
      </c>
      <c r="E20" s="90">
        <f t="shared" si="1"/>
        <v>3525242</v>
      </c>
      <c r="F20" s="90">
        <f t="shared" si="1"/>
        <v>44997206</v>
      </c>
      <c r="G20" s="90">
        <f t="shared" si="1"/>
        <v>66020</v>
      </c>
      <c r="H20" s="111">
        <f t="shared" si="1"/>
        <v>44153154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43009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17111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85">
        <f>B26+B27+B28+B25</f>
        <v>16.650000000000002</v>
      </c>
      <c r="C24" s="85">
        <f>C26+C27+C28+C25</f>
        <v>7.726</v>
      </c>
      <c r="D24" s="85">
        <f t="shared" ref="D24:H24" si="2">D26+D27+D28+D25</f>
        <v>3.49</v>
      </c>
      <c r="E24" s="85">
        <f t="shared" si="2"/>
        <v>3.0000000000000001E-3</v>
      </c>
      <c r="F24" s="85">
        <f t="shared" si="2"/>
        <v>5.2480000000000002</v>
      </c>
      <c r="G24" s="85">
        <f t="shared" si="2"/>
        <v>0.127</v>
      </c>
      <c r="H24" s="96">
        <f t="shared" si="2"/>
        <v>5.6000000000000001E-2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86">
        <f>SUM(C25:H25)</f>
        <v>0.1</v>
      </c>
      <c r="C25" s="92">
        <v>0</v>
      </c>
      <c r="D25" s="92">
        <v>0.1</v>
      </c>
      <c r="E25" s="92">
        <v>0</v>
      </c>
      <c r="F25" s="92">
        <v>0</v>
      </c>
      <c r="G25" s="92">
        <v>0</v>
      </c>
      <c r="H25" s="97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86">
        <f>SUM(C26:H26)</f>
        <v>16.55</v>
      </c>
      <c r="C26" s="87">
        <v>7.726</v>
      </c>
      <c r="D26" s="87">
        <v>3.39</v>
      </c>
      <c r="E26" s="87">
        <v>3.0000000000000001E-3</v>
      </c>
      <c r="F26" s="87">
        <v>5.2480000000000002</v>
      </c>
      <c r="G26" s="87">
        <v>0.127</v>
      </c>
      <c r="H26" s="88">
        <v>5.6000000000000001E-2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86">
        <f t="shared" ref="B27:B28" si="3">SUM(C27:H27)</f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f t="shared" si="3"/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66"/>
      <c r="B29" s="66"/>
      <c r="C29" s="66"/>
      <c r="D29" s="66"/>
      <c r="E29" s="66"/>
      <c r="F29" s="66"/>
      <c r="G29" s="66"/>
      <c r="H29" s="66"/>
    </row>
    <row r="30" spans="1:16" ht="51" x14ac:dyDescent="0.2">
      <c r="A30" s="77" t="s">
        <v>34</v>
      </c>
      <c r="B30" s="78">
        <v>18788878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16999424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485486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1095841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183025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14926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10176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A1:H1"/>
    <mergeCell ref="A3:H3"/>
    <mergeCell ref="A2:H2"/>
    <mergeCell ref="B23:H2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57031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33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42" customHeight="1" thickBot="1" x14ac:dyDescent="0.25">
      <c r="A5" s="156"/>
      <c r="B5" s="99" t="s">
        <v>1</v>
      </c>
      <c r="C5" s="100" t="s">
        <v>17</v>
      </c>
      <c r="D5" s="100" t="s">
        <v>2</v>
      </c>
      <c r="E5" s="100" t="s">
        <v>3</v>
      </c>
      <c r="F5" s="100" t="s">
        <v>4</v>
      </c>
      <c r="G5" s="100" t="s">
        <v>5</v>
      </c>
      <c r="H5" s="101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v>5753822</v>
      </c>
      <c r="C6" s="102">
        <v>22080</v>
      </c>
      <c r="D6" s="102">
        <v>77723</v>
      </c>
      <c r="E6" s="102">
        <v>450128</v>
      </c>
      <c r="F6" s="102">
        <v>2114961</v>
      </c>
      <c r="G6" s="102">
        <v>0</v>
      </c>
      <c r="H6" s="121">
        <v>3088930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v>5659345</v>
      </c>
      <c r="C7" s="83">
        <v>22080</v>
      </c>
      <c r="D7" s="83">
        <v>77723</v>
      </c>
      <c r="E7" s="83">
        <v>450128</v>
      </c>
      <c r="F7" s="83">
        <v>2110856</v>
      </c>
      <c r="G7" s="83">
        <v>0</v>
      </c>
      <c r="H7" s="108">
        <v>2998558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v>91935</v>
      </c>
      <c r="C8" s="83"/>
      <c r="D8" s="83"/>
      <c r="E8" s="83">
        <v>0</v>
      </c>
      <c r="F8" s="83">
        <v>4105</v>
      </c>
      <c r="G8" s="83"/>
      <c r="H8" s="108">
        <v>87830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v>2542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2542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v>32096026</v>
      </c>
      <c r="C10" s="89">
        <v>6124</v>
      </c>
      <c r="D10" s="89">
        <v>1450289</v>
      </c>
      <c r="E10" s="89">
        <v>135573</v>
      </c>
      <c r="F10" s="89">
        <v>1138029</v>
      </c>
      <c r="G10" s="89">
        <v>9480</v>
      </c>
      <c r="H10" s="109">
        <v>29356531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v>30546797</v>
      </c>
      <c r="C11" s="83">
        <v>6124</v>
      </c>
      <c r="D11" s="83">
        <v>1417732</v>
      </c>
      <c r="E11" s="83">
        <v>135573</v>
      </c>
      <c r="F11" s="83">
        <v>1092586</v>
      </c>
      <c r="G11" s="83">
        <v>9480</v>
      </c>
      <c r="H11" s="108">
        <v>27885302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v>1423517</v>
      </c>
      <c r="C12" s="83"/>
      <c r="D12" s="83">
        <v>0</v>
      </c>
      <c r="E12" s="83">
        <v>0</v>
      </c>
      <c r="F12" s="83">
        <v>45443</v>
      </c>
      <c r="G12" s="83">
        <v>0</v>
      </c>
      <c r="H12" s="108">
        <v>1378074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v>93155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93155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v>32557</v>
      </c>
      <c r="C14" s="83"/>
      <c r="D14" s="83">
        <v>32557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v>66230679</v>
      </c>
      <c r="C15" s="89">
        <v>3182178</v>
      </c>
      <c r="D15" s="89">
        <v>15722646</v>
      </c>
      <c r="E15" s="89">
        <v>3496207</v>
      </c>
      <c r="F15" s="89">
        <v>35638590</v>
      </c>
      <c r="G15" s="89">
        <v>51939</v>
      </c>
      <c r="H15" s="109">
        <v>8139119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v>64730274</v>
      </c>
      <c r="C16" s="83">
        <v>3182178</v>
      </c>
      <c r="D16" s="83">
        <v>15693188</v>
      </c>
      <c r="E16" s="83">
        <v>3485576</v>
      </c>
      <c r="F16" s="83">
        <v>34874050</v>
      </c>
      <c r="G16" s="83">
        <v>51939</v>
      </c>
      <c r="H16" s="108">
        <v>7443343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v>1397241</v>
      </c>
      <c r="C17" s="83"/>
      <c r="D17" s="83"/>
      <c r="E17" s="83">
        <v>10631</v>
      </c>
      <c r="F17" s="83">
        <v>720511</v>
      </c>
      <c r="G17" s="83"/>
      <c r="H17" s="108">
        <v>666099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v>73706</v>
      </c>
      <c r="C18" s="83"/>
      <c r="D18" s="83">
        <v>0</v>
      </c>
      <c r="E18" s="83">
        <v>0</v>
      </c>
      <c r="F18" s="83">
        <v>44029</v>
      </c>
      <c r="G18" s="83">
        <v>0</v>
      </c>
      <c r="H18" s="108">
        <v>29677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v>29458</v>
      </c>
      <c r="C19" s="103"/>
      <c r="D19" s="91">
        <v>29458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v>104080527</v>
      </c>
      <c r="C20" s="90">
        <v>3210382</v>
      </c>
      <c r="D20" s="90">
        <v>17250658</v>
      </c>
      <c r="E20" s="90">
        <v>4081908</v>
      </c>
      <c r="F20" s="90">
        <v>38891580</v>
      </c>
      <c r="G20" s="90">
        <v>61419</v>
      </c>
      <c r="H20" s="111">
        <v>40584580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53528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12792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85">
        <v>15.934999999999997</v>
      </c>
      <c r="C24" s="85">
        <v>6.431</v>
      </c>
      <c r="D24" s="85">
        <v>4.2130000000000001</v>
      </c>
      <c r="E24" s="85">
        <v>4.0000000000000001E-3</v>
      </c>
      <c r="F24" s="85">
        <v>5.1079999999999997</v>
      </c>
      <c r="G24" s="85">
        <v>0.122</v>
      </c>
      <c r="H24" s="96">
        <v>5.7000000000000002E-2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86">
        <v>7.8E-2</v>
      </c>
      <c r="C25" s="92">
        <v>0</v>
      </c>
      <c r="D25" s="92">
        <v>7.8E-2</v>
      </c>
      <c r="E25" s="92">
        <v>0</v>
      </c>
      <c r="F25" s="92">
        <v>0</v>
      </c>
      <c r="G25" s="92">
        <v>0</v>
      </c>
      <c r="H25" s="97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86">
        <v>15.856999999999998</v>
      </c>
      <c r="C26" s="87">
        <v>6.431</v>
      </c>
      <c r="D26" s="87">
        <v>4.1349999999999998</v>
      </c>
      <c r="E26" s="87">
        <v>4.0000000000000001E-3</v>
      </c>
      <c r="F26" s="87">
        <v>5.1079999999999997</v>
      </c>
      <c r="G26" s="87">
        <v>0.122</v>
      </c>
      <c r="H26" s="88">
        <v>5.7000000000000002E-2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86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66"/>
      <c r="B29" s="66"/>
      <c r="C29" s="66"/>
      <c r="D29" s="66"/>
      <c r="E29" s="66"/>
      <c r="F29" s="66"/>
      <c r="G29" s="66"/>
      <c r="H29" s="66"/>
    </row>
    <row r="30" spans="1:16" ht="51" x14ac:dyDescent="0.2">
      <c r="A30" s="77" t="s">
        <v>34</v>
      </c>
      <c r="B30" s="78">
        <v>18513050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17365322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446569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589168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79076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15287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17628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57031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35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42" customHeight="1" thickBot="1" x14ac:dyDescent="0.25">
      <c r="A5" s="156"/>
      <c r="B5" s="99" t="s">
        <v>1</v>
      </c>
      <c r="C5" s="100" t="s">
        <v>17</v>
      </c>
      <c r="D5" s="100" t="s">
        <v>2</v>
      </c>
      <c r="E5" s="100" t="s">
        <v>3</v>
      </c>
      <c r="F5" s="100" t="s">
        <v>4</v>
      </c>
      <c r="G5" s="100" t="s">
        <v>5</v>
      </c>
      <c r="H5" s="101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v>3993796</v>
      </c>
      <c r="C6" s="102">
        <v>21926</v>
      </c>
      <c r="D6" s="102">
        <v>63043</v>
      </c>
      <c r="E6" s="102">
        <v>404216</v>
      </c>
      <c r="F6" s="102">
        <v>1592191</v>
      </c>
      <c r="G6" s="102">
        <v>0</v>
      </c>
      <c r="H6" s="121">
        <v>1912420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v>3894153</v>
      </c>
      <c r="C7" s="83">
        <v>21926</v>
      </c>
      <c r="D7" s="83">
        <v>63043</v>
      </c>
      <c r="E7" s="83">
        <v>404216</v>
      </c>
      <c r="F7" s="83">
        <v>1588347</v>
      </c>
      <c r="G7" s="83">
        <v>0</v>
      </c>
      <c r="H7" s="108">
        <v>1816621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v>97667</v>
      </c>
      <c r="C8" s="83"/>
      <c r="D8" s="83"/>
      <c r="E8" s="83">
        <v>0</v>
      </c>
      <c r="F8" s="83">
        <v>3844</v>
      </c>
      <c r="G8" s="83"/>
      <c r="H8" s="108">
        <v>93823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v>1976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1976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v>33279170</v>
      </c>
      <c r="C10" s="89">
        <v>3816</v>
      </c>
      <c r="D10" s="89">
        <v>1434492</v>
      </c>
      <c r="E10" s="89">
        <v>133508</v>
      </c>
      <c r="F10" s="89">
        <v>2018858</v>
      </c>
      <c r="G10" s="89">
        <v>6960</v>
      </c>
      <c r="H10" s="109">
        <v>29681536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v>31749197</v>
      </c>
      <c r="C11" s="83">
        <v>3816</v>
      </c>
      <c r="D11" s="83">
        <v>1408415</v>
      </c>
      <c r="E11" s="83">
        <v>133508</v>
      </c>
      <c r="F11" s="83">
        <v>1948143</v>
      </c>
      <c r="G11" s="83">
        <v>6960</v>
      </c>
      <c r="H11" s="108">
        <v>28248355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v>1410701</v>
      </c>
      <c r="C12" s="83"/>
      <c r="D12" s="83">
        <v>0</v>
      </c>
      <c r="E12" s="83">
        <v>0</v>
      </c>
      <c r="F12" s="83">
        <v>70715</v>
      </c>
      <c r="G12" s="83">
        <v>0</v>
      </c>
      <c r="H12" s="108">
        <v>1339986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v>93195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93195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v>26077</v>
      </c>
      <c r="C14" s="83"/>
      <c r="D14" s="83">
        <v>26077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v>59444232</v>
      </c>
      <c r="C15" s="89">
        <v>2164238</v>
      </c>
      <c r="D15" s="89">
        <v>13835638</v>
      </c>
      <c r="E15" s="89">
        <v>3507257</v>
      </c>
      <c r="F15" s="89">
        <v>32909108</v>
      </c>
      <c r="G15" s="89">
        <v>53158</v>
      </c>
      <c r="H15" s="109">
        <v>6974833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v>57939394</v>
      </c>
      <c r="C16" s="83">
        <v>2164238</v>
      </c>
      <c r="D16" s="83">
        <v>13806050</v>
      </c>
      <c r="E16" s="83">
        <v>3496626</v>
      </c>
      <c r="F16" s="83">
        <v>32169990</v>
      </c>
      <c r="G16" s="83">
        <v>53158</v>
      </c>
      <c r="H16" s="108">
        <v>6249332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v>1404325</v>
      </c>
      <c r="C17" s="83"/>
      <c r="D17" s="83"/>
      <c r="E17" s="83">
        <v>10631</v>
      </c>
      <c r="F17" s="83">
        <v>695500</v>
      </c>
      <c r="G17" s="83"/>
      <c r="H17" s="108">
        <v>698194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v>70925</v>
      </c>
      <c r="C18" s="83"/>
      <c r="D18" s="83">
        <v>0</v>
      </c>
      <c r="E18" s="83">
        <v>0</v>
      </c>
      <c r="F18" s="83">
        <v>43618</v>
      </c>
      <c r="G18" s="83">
        <v>0</v>
      </c>
      <c r="H18" s="108">
        <v>27307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v>29588</v>
      </c>
      <c r="C19" s="103"/>
      <c r="D19" s="91">
        <v>29588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v>96717198</v>
      </c>
      <c r="C20" s="90">
        <v>2189980</v>
      </c>
      <c r="D20" s="90">
        <v>15333173</v>
      </c>
      <c r="E20" s="90">
        <v>4044981</v>
      </c>
      <c r="F20" s="90">
        <v>36520157</v>
      </c>
      <c r="G20" s="90">
        <v>60118</v>
      </c>
      <c r="H20" s="111">
        <v>38568789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32065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7154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85">
        <v>13.959999999999999</v>
      </c>
      <c r="C24" s="85">
        <v>4.5919999999999996</v>
      </c>
      <c r="D24" s="85">
        <v>3.9350000000000001</v>
      </c>
      <c r="E24" s="85">
        <v>4.0000000000000001E-3</v>
      </c>
      <c r="F24" s="85">
        <v>5.2450000000000001</v>
      </c>
      <c r="G24" s="85">
        <v>0.126</v>
      </c>
      <c r="H24" s="96">
        <v>5.8000000000000003E-2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86">
        <v>7.4999999999999997E-2</v>
      </c>
      <c r="C25" s="92">
        <v>0</v>
      </c>
      <c r="D25" s="92">
        <v>7.4999999999999997E-2</v>
      </c>
      <c r="E25" s="92">
        <v>0</v>
      </c>
      <c r="F25" s="92">
        <v>0</v>
      </c>
      <c r="G25" s="92">
        <v>0</v>
      </c>
      <c r="H25" s="97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86">
        <v>13.885</v>
      </c>
      <c r="C26" s="87">
        <v>4.5919999999999996</v>
      </c>
      <c r="D26" s="87">
        <v>3.86</v>
      </c>
      <c r="E26" s="87">
        <v>4.0000000000000001E-3</v>
      </c>
      <c r="F26" s="87">
        <v>5.2450000000000001</v>
      </c>
      <c r="G26" s="87">
        <v>0.126</v>
      </c>
      <c r="H26" s="88">
        <v>5.8000000000000003E-2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86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77" t="s">
        <v>37</v>
      </c>
      <c r="B30" s="78">
        <v>18038493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17467930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400344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0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127814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18456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23949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57031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36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42" customHeight="1" thickBot="1" x14ac:dyDescent="0.25">
      <c r="A5" s="156"/>
      <c r="B5" s="99" t="s">
        <v>1</v>
      </c>
      <c r="C5" s="100" t="s">
        <v>17</v>
      </c>
      <c r="D5" s="100" t="s">
        <v>2</v>
      </c>
      <c r="E5" s="100" t="s">
        <v>3</v>
      </c>
      <c r="F5" s="100" t="s">
        <v>4</v>
      </c>
      <c r="G5" s="100" t="s">
        <v>5</v>
      </c>
      <c r="H5" s="101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v>3574974</v>
      </c>
      <c r="C6" s="102">
        <v>19095</v>
      </c>
      <c r="D6" s="102">
        <v>55961</v>
      </c>
      <c r="E6" s="102">
        <v>336690</v>
      </c>
      <c r="F6" s="102">
        <v>1265706</v>
      </c>
      <c r="G6" s="102">
        <v>0</v>
      </c>
      <c r="H6" s="121">
        <v>1897522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v>3478134</v>
      </c>
      <c r="C7" s="83">
        <v>19095</v>
      </c>
      <c r="D7" s="83">
        <v>55961</v>
      </c>
      <c r="E7" s="83">
        <v>336690</v>
      </c>
      <c r="F7" s="83">
        <v>1262465</v>
      </c>
      <c r="G7" s="83">
        <v>0</v>
      </c>
      <c r="H7" s="108">
        <v>1803923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v>94601</v>
      </c>
      <c r="C8" s="83"/>
      <c r="D8" s="83"/>
      <c r="E8" s="83">
        <v>0</v>
      </c>
      <c r="F8" s="83">
        <v>3241</v>
      </c>
      <c r="G8" s="83"/>
      <c r="H8" s="108">
        <v>91360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v>2239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2239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v>33443806</v>
      </c>
      <c r="C10" s="89">
        <v>8808</v>
      </c>
      <c r="D10" s="89">
        <v>1372989</v>
      </c>
      <c r="E10" s="89">
        <v>136908</v>
      </c>
      <c r="F10" s="89">
        <v>1954814</v>
      </c>
      <c r="G10" s="89">
        <v>7040</v>
      </c>
      <c r="H10" s="109">
        <v>29963247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v>31965344</v>
      </c>
      <c r="C11" s="83">
        <v>8808</v>
      </c>
      <c r="D11" s="83">
        <v>1347731</v>
      </c>
      <c r="E11" s="83">
        <v>136908</v>
      </c>
      <c r="F11" s="83">
        <v>1885063</v>
      </c>
      <c r="G11" s="83">
        <v>7040</v>
      </c>
      <c r="H11" s="108">
        <v>28579794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v>1362716</v>
      </c>
      <c r="C12" s="83"/>
      <c r="D12" s="83">
        <v>0</v>
      </c>
      <c r="E12" s="83">
        <v>0</v>
      </c>
      <c r="F12" s="83">
        <v>69751</v>
      </c>
      <c r="G12" s="83">
        <v>0</v>
      </c>
      <c r="H12" s="108">
        <v>1292965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v>90488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90488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v>25258</v>
      </c>
      <c r="C14" s="83"/>
      <c r="D14" s="83">
        <v>25258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v>60079737</v>
      </c>
      <c r="C15" s="89">
        <v>2000260</v>
      </c>
      <c r="D15" s="89">
        <v>12868429</v>
      </c>
      <c r="E15" s="89">
        <v>3376002</v>
      </c>
      <c r="F15" s="89">
        <v>35331119</v>
      </c>
      <c r="G15" s="89">
        <v>34952</v>
      </c>
      <c r="H15" s="109">
        <v>6468975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v>58528609</v>
      </c>
      <c r="C16" s="83">
        <v>2000260</v>
      </c>
      <c r="D16" s="83">
        <v>12843200</v>
      </c>
      <c r="E16" s="83">
        <v>3365371</v>
      </c>
      <c r="F16" s="83">
        <v>34590542</v>
      </c>
      <c r="G16" s="83">
        <v>34952</v>
      </c>
      <c r="H16" s="108">
        <v>5694284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v>1455376</v>
      </c>
      <c r="C17" s="83"/>
      <c r="D17" s="83"/>
      <c r="E17" s="83">
        <v>10631</v>
      </c>
      <c r="F17" s="83">
        <v>697067</v>
      </c>
      <c r="G17" s="83"/>
      <c r="H17" s="108">
        <v>747678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v>70523</v>
      </c>
      <c r="C18" s="83"/>
      <c r="D18" s="83">
        <v>0</v>
      </c>
      <c r="E18" s="83">
        <v>0</v>
      </c>
      <c r="F18" s="83">
        <v>43510</v>
      </c>
      <c r="G18" s="83">
        <v>0</v>
      </c>
      <c r="H18" s="108">
        <v>27013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v>25229</v>
      </c>
      <c r="C19" s="103"/>
      <c r="D19" s="91">
        <v>25229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v>97098517</v>
      </c>
      <c r="C20" s="90">
        <v>2028163</v>
      </c>
      <c r="D20" s="90">
        <v>14297379</v>
      </c>
      <c r="E20" s="90">
        <v>3849600</v>
      </c>
      <c r="F20" s="90">
        <v>38551639</v>
      </c>
      <c r="G20" s="90">
        <v>41992</v>
      </c>
      <c r="H20" s="111">
        <v>38329744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35330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5737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85">
        <v>13.422000000000001</v>
      </c>
      <c r="C24" s="85">
        <v>4.2389999999999999</v>
      </c>
      <c r="D24" s="85">
        <v>3.7029999999999998</v>
      </c>
      <c r="E24" s="85">
        <v>3.0000000000000001E-3</v>
      </c>
      <c r="F24" s="85">
        <v>5.3369999999999997</v>
      </c>
      <c r="G24" s="85">
        <v>8.2000000000000003E-2</v>
      </c>
      <c r="H24" s="96">
        <v>5.8000000000000003E-2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86">
        <v>6.6000000000000003E-2</v>
      </c>
      <c r="C25" s="92">
        <v>0</v>
      </c>
      <c r="D25" s="92">
        <v>6.6000000000000003E-2</v>
      </c>
      <c r="E25" s="92">
        <v>0</v>
      </c>
      <c r="F25" s="92">
        <v>0</v>
      </c>
      <c r="G25" s="92">
        <v>0</v>
      </c>
      <c r="H25" s="97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86">
        <v>13.356</v>
      </c>
      <c r="C26" s="87">
        <v>4.2389999999999999</v>
      </c>
      <c r="D26" s="87">
        <v>3.637</v>
      </c>
      <c r="E26" s="87">
        <v>3.0000000000000001E-3</v>
      </c>
      <c r="F26" s="87">
        <v>5.3369999999999997</v>
      </c>
      <c r="G26" s="87">
        <v>8.2000000000000003E-2</v>
      </c>
      <c r="H26" s="88">
        <v>5.8000000000000003E-2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86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77" t="s">
        <v>37</v>
      </c>
      <c r="B30" s="78">
        <v>9499354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9046056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372784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0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56696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18576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5242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4" zoomScale="87" zoomScaleNormal="87" workbookViewId="0">
      <selection activeCell="H27" sqref="H27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38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130" t="s">
        <v>1</v>
      </c>
      <c r="C5" s="127" t="s">
        <v>39</v>
      </c>
      <c r="D5" s="127" t="s">
        <v>2</v>
      </c>
      <c r="E5" s="127" t="s">
        <v>3</v>
      </c>
      <c r="F5" s="127" t="s">
        <v>4</v>
      </c>
      <c r="G5" s="127" t="s">
        <v>5</v>
      </c>
      <c r="H5" s="12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33" t="s">
        <v>7</v>
      </c>
      <c r="B6" s="78">
        <v>3312158</v>
      </c>
      <c r="C6" s="102">
        <v>19453</v>
      </c>
      <c r="D6" s="102">
        <v>38117</v>
      </c>
      <c r="E6" s="102">
        <v>349809</v>
      </c>
      <c r="F6" s="102">
        <v>1466341</v>
      </c>
      <c r="G6" s="102">
        <v>0</v>
      </c>
      <c r="H6" s="121">
        <v>1438438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71" t="s">
        <v>22</v>
      </c>
      <c r="B7" s="131">
        <v>3220061</v>
      </c>
      <c r="C7" s="83">
        <v>0</v>
      </c>
      <c r="D7" s="83">
        <v>38117</v>
      </c>
      <c r="E7" s="83">
        <v>349809</v>
      </c>
      <c r="F7" s="83">
        <v>1463749</v>
      </c>
      <c r="G7" s="83">
        <v>0</v>
      </c>
      <c r="H7" s="108">
        <v>1368386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71" t="s">
        <v>8</v>
      </c>
      <c r="B8" s="131">
        <v>70081</v>
      </c>
      <c r="C8" s="83"/>
      <c r="D8" s="83"/>
      <c r="E8" s="83">
        <v>0</v>
      </c>
      <c r="F8" s="83">
        <v>2592</v>
      </c>
      <c r="G8" s="83"/>
      <c r="H8" s="108">
        <v>67489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71" t="s">
        <v>9</v>
      </c>
      <c r="B9" s="131">
        <v>2563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2563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71" t="s">
        <v>23</v>
      </c>
      <c r="B10" s="131">
        <v>19453</v>
      </c>
      <c r="C10" s="83">
        <v>19453</v>
      </c>
      <c r="D10" s="89"/>
      <c r="E10" s="89"/>
      <c r="F10" s="89"/>
      <c r="G10" s="89"/>
      <c r="H10" s="109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34" t="s">
        <v>10</v>
      </c>
      <c r="B11" s="148">
        <v>31519114</v>
      </c>
      <c r="C11" s="89">
        <v>21290</v>
      </c>
      <c r="D11" s="89">
        <v>1285847</v>
      </c>
      <c r="E11" s="89">
        <v>126855</v>
      </c>
      <c r="F11" s="89">
        <v>1750887</v>
      </c>
      <c r="G11" s="89">
        <v>5720</v>
      </c>
      <c r="H11" s="109">
        <v>28328515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71" t="s">
        <v>22</v>
      </c>
      <c r="B12" s="131">
        <v>30124331</v>
      </c>
      <c r="C12" s="83"/>
      <c r="D12" s="83">
        <v>1285847</v>
      </c>
      <c r="E12" s="83">
        <v>126855</v>
      </c>
      <c r="F12" s="83">
        <v>1680086</v>
      </c>
      <c r="G12" s="83">
        <v>5720</v>
      </c>
      <c r="H12" s="108">
        <v>27025823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71" t="s">
        <v>8</v>
      </c>
      <c r="B13" s="131">
        <v>1299786</v>
      </c>
      <c r="C13" s="83"/>
      <c r="D13" s="83">
        <v>0</v>
      </c>
      <c r="E13" s="83">
        <v>0</v>
      </c>
      <c r="F13" s="83">
        <v>70801</v>
      </c>
      <c r="G13" s="83">
        <v>0</v>
      </c>
      <c r="H13" s="108">
        <v>1228985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71" t="s">
        <v>9</v>
      </c>
      <c r="B14" s="131">
        <v>73707</v>
      </c>
      <c r="C14" s="83"/>
      <c r="D14" s="83">
        <v>0</v>
      </c>
      <c r="E14" s="83">
        <v>0</v>
      </c>
      <c r="F14" s="83">
        <v>0</v>
      </c>
      <c r="G14" s="83">
        <v>0</v>
      </c>
      <c r="H14" s="108">
        <v>73707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71" t="s">
        <v>23</v>
      </c>
      <c r="B15" s="131">
        <v>21290</v>
      </c>
      <c r="C15" s="76">
        <v>21290</v>
      </c>
      <c r="D15" s="76">
        <v>0</v>
      </c>
      <c r="E15" s="89"/>
      <c r="F15" s="89"/>
      <c r="G15" s="89"/>
      <c r="H15" s="109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34" t="s">
        <v>11</v>
      </c>
      <c r="B16" s="129">
        <v>61189355</v>
      </c>
      <c r="C16" s="89">
        <v>2200329</v>
      </c>
      <c r="D16" s="89">
        <v>14670851</v>
      </c>
      <c r="E16" s="89">
        <v>2554266</v>
      </c>
      <c r="F16" s="89">
        <v>34916209</v>
      </c>
      <c r="G16" s="89">
        <v>61144</v>
      </c>
      <c r="H16" s="109">
        <v>6786556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71" t="s">
        <v>22</v>
      </c>
      <c r="B17" s="131">
        <v>57384736</v>
      </c>
      <c r="C17" s="83">
        <v>0</v>
      </c>
      <c r="D17" s="83">
        <v>14670851</v>
      </c>
      <c r="E17" s="83">
        <v>2543635</v>
      </c>
      <c r="F17" s="83">
        <v>34187722</v>
      </c>
      <c r="G17" s="83">
        <v>61144</v>
      </c>
      <c r="H17" s="108">
        <v>5921384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71" t="s">
        <v>8</v>
      </c>
      <c r="B18" s="131">
        <v>1542826</v>
      </c>
      <c r="C18" s="83"/>
      <c r="D18" s="83"/>
      <c r="E18" s="83">
        <v>10631</v>
      </c>
      <c r="F18" s="83">
        <v>696666</v>
      </c>
      <c r="G18" s="83"/>
      <c r="H18" s="108">
        <v>835529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71" t="s">
        <v>9</v>
      </c>
      <c r="B19" s="131">
        <v>61464</v>
      </c>
      <c r="C19" s="83"/>
      <c r="D19" s="83">
        <v>0</v>
      </c>
      <c r="E19" s="83">
        <v>0</v>
      </c>
      <c r="F19" s="83">
        <v>31821</v>
      </c>
      <c r="G19" s="83">
        <v>0</v>
      </c>
      <c r="H19" s="108">
        <v>29643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71" t="s">
        <v>23</v>
      </c>
      <c r="B20" s="131">
        <v>2200329</v>
      </c>
      <c r="C20" s="149">
        <v>2200329</v>
      </c>
      <c r="D20" s="149">
        <v>0</v>
      </c>
      <c r="E20" s="90"/>
      <c r="F20" s="90"/>
      <c r="G20" s="90"/>
      <c r="H20" s="11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34" t="s">
        <v>12</v>
      </c>
      <c r="B21" s="129">
        <v>96020627</v>
      </c>
      <c r="C21" s="90">
        <v>2241072</v>
      </c>
      <c r="D21" s="90">
        <v>15994815</v>
      </c>
      <c r="E21" s="90">
        <v>3030930</v>
      </c>
      <c r="F21" s="90">
        <v>38133437</v>
      </c>
      <c r="G21" s="90">
        <v>66864</v>
      </c>
      <c r="H21" s="111">
        <v>36553509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35" t="s">
        <v>27</v>
      </c>
      <c r="B22" s="129">
        <v>48272</v>
      </c>
      <c r="C22" s="90"/>
      <c r="D22" s="90"/>
      <c r="E22" s="90"/>
      <c r="F22" s="90"/>
      <c r="G22" s="90"/>
      <c r="H22" s="111"/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136" t="s">
        <v>18</v>
      </c>
      <c r="B23" s="132">
        <v>5580</v>
      </c>
      <c r="C23" s="105"/>
      <c r="D23" s="106" t="s">
        <v>15</v>
      </c>
      <c r="E23" s="106" t="s">
        <v>15</v>
      </c>
      <c r="F23" s="106" t="s">
        <v>15</v>
      </c>
      <c r="G23" s="106" t="s">
        <v>15</v>
      </c>
      <c r="H23" s="107" t="s">
        <v>15</v>
      </c>
      <c r="I23" s="1"/>
      <c r="J23" s="1"/>
      <c r="K23" s="1"/>
      <c r="L23" s="1"/>
      <c r="M23" s="1"/>
      <c r="N23" s="1"/>
      <c r="O23" s="1"/>
      <c r="P23" s="1"/>
    </row>
    <row r="24" spans="1:16" ht="13.5" thickBot="1" x14ac:dyDescent="0.25">
      <c r="A24" s="117"/>
      <c r="B24" s="150" t="s">
        <v>16</v>
      </c>
      <c r="C24" s="150"/>
      <c r="D24" s="150"/>
      <c r="E24" s="150"/>
      <c r="F24" s="150"/>
      <c r="G24" s="150"/>
      <c r="H24" s="151"/>
      <c r="I24" s="1"/>
      <c r="J24" s="1"/>
      <c r="K24" s="1"/>
      <c r="L24" s="1"/>
      <c r="M24" s="1"/>
      <c r="N24" s="1"/>
      <c r="O24" s="1"/>
      <c r="P24" s="1"/>
    </row>
    <row r="25" spans="1:16" ht="13.5" customHeight="1" x14ac:dyDescent="0.2">
      <c r="A25" s="75" t="s">
        <v>13</v>
      </c>
      <c r="B25" s="85">
        <v>12.103000000000002</v>
      </c>
      <c r="C25" s="85">
        <v>3.0270000000000001</v>
      </c>
      <c r="D25" s="85">
        <v>3.8090000000000002</v>
      </c>
      <c r="E25" s="85">
        <v>0.17399999999999999</v>
      </c>
      <c r="F25" s="85">
        <v>5.008</v>
      </c>
      <c r="G25" s="85">
        <v>2.1000000000000001E-2</v>
      </c>
      <c r="H25" s="96">
        <v>6.4000000000000001E-2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24" t="s">
        <v>23</v>
      </c>
      <c r="B26" s="86">
        <v>3.0270000000000001</v>
      </c>
      <c r="C26" s="92">
        <v>3.0270000000000001</v>
      </c>
      <c r="D26" s="92">
        <v>0</v>
      </c>
      <c r="E26" s="92">
        <v>0</v>
      </c>
      <c r="F26" s="92">
        <v>0</v>
      </c>
      <c r="G26" s="92">
        <v>0</v>
      </c>
      <c r="H26" s="97">
        <v>0</v>
      </c>
      <c r="I26" s="23"/>
      <c r="J26" s="1"/>
      <c r="K26" s="1"/>
      <c r="L26" s="1"/>
      <c r="M26" s="1"/>
      <c r="N26" s="1"/>
      <c r="O26" s="1"/>
      <c r="P26" s="1"/>
    </row>
    <row r="27" spans="1:16" x14ac:dyDescent="0.2">
      <c r="A27" s="125" t="s">
        <v>22</v>
      </c>
      <c r="B27" s="86">
        <v>9.0760000000000005</v>
      </c>
      <c r="C27" s="87">
        <v>0</v>
      </c>
      <c r="D27" s="87">
        <v>3.8090000000000002</v>
      </c>
      <c r="E27" s="87">
        <v>0.17399999999999999</v>
      </c>
      <c r="F27" s="87">
        <v>5.008</v>
      </c>
      <c r="G27" s="87">
        <v>2.1000000000000001E-2</v>
      </c>
      <c r="H27" s="88">
        <v>6.4000000000000001E-2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25" t="s">
        <v>8</v>
      </c>
      <c r="B28" s="86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8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126" t="s">
        <v>9</v>
      </c>
      <c r="B29" s="98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5">
        <v>0</v>
      </c>
      <c r="I29" s="1"/>
      <c r="J29" s="1"/>
      <c r="K29" s="1"/>
      <c r="L29" s="1"/>
      <c r="M29" s="1"/>
      <c r="N29" s="1"/>
      <c r="O29" s="1"/>
      <c r="P29" s="1"/>
    </row>
    <row r="30" spans="1:16" ht="13.5" thickBot="1" x14ac:dyDescent="0.25"/>
    <row r="31" spans="1:16" ht="51" x14ac:dyDescent="0.2">
      <c r="A31" s="77" t="s">
        <v>34</v>
      </c>
      <c r="B31" s="78">
        <v>13661105</v>
      </c>
      <c r="C31" s="78"/>
      <c r="D31" s="79"/>
      <c r="E31" s="79"/>
      <c r="F31" s="79"/>
      <c r="G31" s="79"/>
      <c r="H31" s="80"/>
    </row>
    <row r="32" spans="1:16" x14ac:dyDescent="0.2">
      <c r="A32" s="82" t="s">
        <v>24</v>
      </c>
      <c r="B32" s="76">
        <v>13180495</v>
      </c>
      <c r="C32" s="83"/>
      <c r="D32" s="76"/>
      <c r="E32" s="67"/>
      <c r="F32" s="67"/>
      <c r="G32" s="67"/>
      <c r="H32" s="68"/>
    </row>
    <row r="33" spans="1:8" x14ac:dyDescent="0.2">
      <c r="A33" s="82" t="s">
        <v>20</v>
      </c>
      <c r="B33" s="84">
        <v>363026</v>
      </c>
      <c r="C33" s="84"/>
      <c r="D33" s="76"/>
      <c r="E33" s="76"/>
      <c r="F33" s="76"/>
      <c r="G33" s="76"/>
      <c r="H33" s="94"/>
    </row>
    <row r="34" spans="1:8" x14ac:dyDescent="0.2">
      <c r="A34" s="95" t="s">
        <v>25</v>
      </c>
      <c r="B34" s="84">
        <v>0</v>
      </c>
      <c r="C34" s="84"/>
      <c r="D34" s="76"/>
      <c r="E34" s="76"/>
      <c r="F34" s="76"/>
      <c r="G34" s="76"/>
      <c r="H34" s="94"/>
    </row>
    <row r="35" spans="1:8" x14ac:dyDescent="0.2">
      <c r="A35" s="95" t="s">
        <v>26</v>
      </c>
      <c r="B35" s="84">
        <v>83680</v>
      </c>
      <c r="C35" s="84"/>
      <c r="D35" s="76"/>
      <c r="E35" s="76"/>
      <c r="F35" s="76"/>
      <c r="G35" s="76"/>
      <c r="H35" s="94"/>
    </row>
    <row r="36" spans="1:8" x14ac:dyDescent="0.2">
      <c r="A36" s="95" t="s">
        <v>31</v>
      </c>
      <c r="B36" s="84">
        <v>19134</v>
      </c>
      <c r="C36" s="84"/>
      <c r="D36" s="76"/>
      <c r="E36" s="76"/>
      <c r="F36" s="76"/>
      <c r="G36" s="76"/>
      <c r="H36" s="94"/>
    </row>
    <row r="37" spans="1:8" ht="13.5" thickBot="1" x14ac:dyDescent="0.25">
      <c r="A37" s="104" t="s">
        <v>31</v>
      </c>
      <c r="B37" s="105">
        <v>14770</v>
      </c>
      <c r="C37" s="105"/>
      <c r="D37" s="106"/>
      <c r="E37" s="106"/>
      <c r="F37" s="106"/>
      <c r="G37" s="106"/>
      <c r="H37" s="107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2" spans="1:8" x14ac:dyDescent="0.2">
      <c r="B42" s="18"/>
      <c r="C42" s="18"/>
    </row>
    <row r="45" spans="1:8" x14ac:dyDescent="0.2">
      <c r="B45" s="18"/>
      <c r="C45" s="18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40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130" t="s">
        <v>1</v>
      </c>
      <c r="C5" s="127" t="s">
        <v>39</v>
      </c>
      <c r="D5" s="127" t="s">
        <v>2</v>
      </c>
      <c r="E5" s="127" t="s">
        <v>3</v>
      </c>
      <c r="F5" s="127" t="s">
        <v>4</v>
      </c>
      <c r="G5" s="127" t="s">
        <v>5</v>
      </c>
      <c r="H5" s="12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f t="shared" ref="B6:B19" si="0">D6+E6+F6+G6+H6+C6</f>
        <v>3323380</v>
      </c>
      <c r="C6" s="102">
        <v>0</v>
      </c>
      <c r="D6" s="102">
        <v>46475</v>
      </c>
      <c r="E6" s="102">
        <v>345785</v>
      </c>
      <c r="F6" s="102">
        <v>1542709</v>
      </c>
      <c r="G6" s="102">
        <v>0</v>
      </c>
      <c r="H6" s="121">
        <v>1388411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f t="shared" si="0"/>
        <v>3248329</v>
      </c>
      <c r="C7" s="83">
        <v>0</v>
      </c>
      <c r="D7" s="83">
        <v>46475</v>
      </c>
      <c r="E7" s="83">
        <v>345785</v>
      </c>
      <c r="F7" s="83">
        <v>1539738</v>
      </c>
      <c r="G7" s="83">
        <v>0</v>
      </c>
      <c r="H7" s="108">
        <v>1316331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f t="shared" si="0"/>
        <v>72929</v>
      </c>
      <c r="C8" s="83"/>
      <c r="D8" s="83"/>
      <c r="E8" s="83">
        <v>0</v>
      </c>
      <c r="F8" s="83">
        <v>2971</v>
      </c>
      <c r="G8" s="83"/>
      <c r="H8" s="108">
        <v>69958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f t="shared" si="0"/>
        <v>2122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2122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f t="shared" si="0"/>
        <v>32073010</v>
      </c>
      <c r="C10" s="89">
        <v>31475</v>
      </c>
      <c r="D10" s="89">
        <v>2867109</v>
      </c>
      <c r="E10" s="89">
        <v>128513</v>
      </c>
      <c r="F10" s="89">
        <v>1859173</v>
      </c>
      <c r="G10" s="89">
        <v>6800</v>
      </c>
      <c r="H10" s="109">
        <v>27179940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f t="shared" si="0"/>
        <v>30668878</v>
      </c>
      <c r="C11" s="83"/>
      <c r="D11" s="83">
        <v>2867109</v>
      </c>
      <c r="E11" s="83">
        <v>128513</v>
      </c>
      <c r="F11" s="83">
        <v>1797350</v>
      </c>
      <c r="G11" s="83">
        <v>6800</v>
      </c>
      <c r="H11" s="108">
        <v>25869106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f t="shared" si="0"/>
        <v>1283288</v>
      </c>
      <c r="C12" s="83"/>
      <c r="D12" s="83">
        <v>0</v>
      </c>
      <c r="E12" s="83">
        <v>0</v>
      </c>
      <c r="F12" s="83">
        <v>61823</v>
      </c>
      <c r="G12" s="83">
        <v>0</v>
      </c>
      <c r="H12" s="108">
        <v>1221465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f t="shared" si="0"/>
        <v>89369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89369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f t="shared" si="0"/>
        <v>31475</v>
      </c>
      <c r="C14" s="83">
        <v>31475</v>
      </c>
      <c r="D14" s="83">
        <v>0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f t="shared" si="0"/>
        <v>74947415</v>
      </c>
      <c r="C15" s="89">
        <v>2227720</v>
      </c>
      <c r="D15" s="89">
        <v>14631713</v>
      </c>
      <c r="E15" s="89">
        <v>3147291</v>
      </c>
      <c r="F15" s="89">
        <v>45498766</v>
      </c>
      <c r="G15" s="89">
        <v>62824</v>
      </c>
      <c r="H15" s="109">
        <v>9379101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f t="shared" si="0"/>
        <v>71099222</v>
      </c>
      <c r="C16" s="83">
        <v>0</v>
      </c>
      <c r="D16" s="83">
        <v>14631713</v>
      </c>
      <c r="E16" s="83">
        <v>3136660</v>
      </c>
      <c r="F16" s="83">
        <v>44761519</v>
      </c>
      <c r="G16" s="83">
        <v>62824</v>
      </c>
      <c r="H16" s="108">
        <v>8506506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f t="shared" si="0"/>
        <v>1556476</v>
      </c>
      <c r="C17" s="83"/>
      <c r="D17" s="83"/>
      <c r="E17" s="83">
        <v>10631</v>
      </c>
      <c r="F17" s="83">
        <v>705265</v>
      </c>
      <c r="G17" s="83"/>
      <c r="H17" s="108">
        <v>840580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f t="shared" si="0"/>
        <v>63997</v>
      </c>
      <c r="C18" s="83"/>
      <c r="D18" s="83">
        <v>0</v>
      </c>
      <c r="E18" s="83">
        <v>0</v>
      </c>
      <c r="F18" s="83">
        <v>31982</v>
      </c>
      <c r="G18" s="83">
        <v>0</v>
      </c>
      <c r="H18" s="108">
        <v>32015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f t="shared" si="0"/>
        <v>2227720</v>
      </c>
      <c r="C19" s="103">
        <v>2227720</v>
      </c>
      <c r="D19" s="91">
        <v>0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f>D20+E20+F20+G20+H20+C20</f>
        <v>110343805</v>
      </c>
      <c r="C20" s="90">
        <f>C6+C10+C15</f>
        <v>2259195</v>
      </c>
      <c r="D20" s="90">
        <f t="shared" ref="D20:H20" si="1">D6+D10+D15</f>
        <v>17545297</v>
      </c>
      <c r="E20" s="90">
        <f t="shared" si="1"/>
        <v>3621589</v>
      </c>
      <c r="F20" s="90">
        <f t="shared" si="1"/>
        <v>48900648</v>
      </c>
      <c r="G20" s="90">
        <f t="shared" si="1"/>
        <v>69624</v>
      </c>
      <c r="H20" s="111">
        <f t="shared" si="1"/>
        <v>37947452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38344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7024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85">
        <v>11.683999999999999</v>
      </c>
      <c r="C24" s="85">
        <v>3.0870000000000002</v>
      </c>
      <c r="D24" s="85">
        <v>3.8420000000000001</v>
      </c>
      <c r="E24" s="85">
        <v>3.0000000000000001E-3</v>
      </c>
      <c r="F24" s="85">
        <v>4.6680000000000001</v>
      </c>
      <c r="G24" s="85">
        <v>1.9E-2</v>
      </c>
      <c r="H24" s="96">
        <v>6.5000000000000002E-2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24" t="s">
        <v>23</v>
      </c>
      <c r="B25" s="86">
        <v>3.0870000000000002</v>
      </c>
      <c r="C25" s="92">
        <v>3.0870000000000002</v>
      </c>
      <c r="D25" s="92">
        <v>0</v>
      </c>
      <c r="E25" s="92">
        <v>0</v>
      </c>
      <c r="F25" s="92">
        <v>0</v>
      </c>
      <c r="G25" s="92">
        <v>0</v>
      </c>
      <c r="H25" s="97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125" t="s">
        <v>22</v>
      </c>
      <c r="B26" s="86">
        <v>8.5969999999999995</v>
      </c>
      <c r="C26" s="87">
        <v>0</v>
      </c>
      <c r="D26" s="87">
        <v>3.8420000000000001</v>
      </c>
      <c r="E26" s="87">
        <v>3.0000000000000001E-3</v>
      </c>
      <c r="F26" s="87">
        <v>4.6680000000000001</v>
      </c>
      <c r="G26" s="87">
        <v>1.9E-2</v>
      </c>
      <c r="H26" s="88">
        <v>6.5000000000000002E-2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25" t="s">
        <v>8</v>
      </c>
      <c r="B27" s="86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8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126" t="s">
        <v>9</v>
      </c>
      <c r="B28" s="98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77" t="s">
        <v>34</v>
      </c>
      <c r="B30" s="78">
        <v>6169085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5677488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383888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0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68766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20721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18222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B10" sqref="B1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52" t="s">
        <v>19</v>
      </c>
      <c r="B1" s="152"/>
      <c r="C1" s="152"/>
      <c r="D1" s="152"/>
      <c r="E1" s="152"/>
      <c r="F1" s="152"/>
      <c r="G1" s="152"/>
      <c r="H1" s="152"/>
    </row>
    <row r="2" spans="1:16" ht="50.25" customHeight="1" x14ac:dyDescent="0.2">
      <c r="A2" s="153" t="s">
        <v>29</v>
      </c>
      <c r="B2" s="153"/>
      <c r="C2" s="153"/>
      <c r="D2" s="153"/>
      <c r="E2" s="153"/>
      <c r="F2" s="153"/>
      <c r="G2" s="153"/>
      <c r="H2" s="153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54" t="s">
        <v>41</v>
      </c>
      <c r="B3" s="154"/>
      <c r="C3" s="154"/>
      <c r="D3" s="154"/>
      <c r="E3" s="154"/>
      <c r="F3" s="154"/>
      <c r="G3" s="154"/>
      <c r="H3" s="154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55" t="s">
        <v>0</v>
      </c>
      <c r="B4" s="157" t="s">
        <v>14</v>
      </c>
      <c r="C4" s="157"/>
      <c r="D4" s="157"/>
      <c r="E4" s="157"/>
      <c r="F4" s="157"/>
      <c r="G4" s="157"/>
      <c r="H4" s="158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56"/>
      <c r="B5" s="99" t="s">
        <v>1</v>
      </c>
      <c r="C5" s="137" t="s">
        <v>39</v>
      </c>
      <c r="D5" s="137" t="s">
        <v>2</v>
      </c>
      <c r="E5" s="137" t="s">
        <v>3</v>
      </c>
      <c r="F5" s="137" t="s">
        <v>4</v>
      </c>
      <c r="G5" s="137" t="s">
        <v>5</v>
      </c>
      <c r="H5" s="138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118" t="s">
        <v>7</v>
      </c>
      <c r="B6" s="120">
        <f t="shared" ref="B6:B19" si="0">D6+E6+F6+G6+H6+C6</f>
        <v>3808473</v>
      </c>
      <c r="C6" s="102">
        <v>0</v>
      </c>
      <c r="D6" s="102">
        <v>71001</v>
      </c>
      <c r="E6" s="102">
        <v>371675</v>
      </c>
      <c r="F6" s="102">
        <v>1661558</v>
      </c>
      <c r="G6" s="102">
        <v>0</v>
      </c>
      <c r="H6" s="121">
        <v>1704239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119" t="s">
        <v>22</v>
      </c>
      <c r="B7" s="74">
        <f t="shared" si="0"/>
        <v>3737921</v>
      </c>
      <c r="C7" s="83">
        <v>0</v>
      </c>
      <c r="D7" s="83">
        <v>71001</v>
      </c>
      <c r="E7" s="83">
        <v>371675</v>
      </c>
      <c r="F7" s="83">
        <v>1658699</v>
      </c>
      <c r="G7" s="83">
        <v>0</v>
      </c>
      <c r="H7" s="108">
        <v>1636546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119" t="s">
        <v>8</v>
      </c>
      <c r="B8" s="74">
        <f t="shared" si="0"/>
        <v>67650</v>
      </c>
      <c r="C8" s="83"/>
      <c r="D8" s="83"/>
      <c r="E8" s="83">
        <v>0</v>
      </c>
      <c r="F8" s="83">
        <v>2859</v>
      </c>
      <c r="G8" s="83"/>
      <c r="H8" s="108">
        <v>64791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119" t="s">
        <v>9</v>
      </c>
      <c r="B9" s="74">
        <f t="shared" si="0"/>
        <v>2902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108">
        <v>2902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14" t="s">
        <v>10</v>
      </c>
      <c r="B10" s="73">
        <f t="shared" si="0"/>
        <v>31604730</v>
      </c>
      <c r="C10" s="89">
        <v>34617</v>
      </c>
      <c r="D10" s="89">
        <v>-119869</v>
      </c>
      <c r="E10" s="89">
        <v>134485</v>
      </c>
      <c r="F10" s="89">
        <v>1760720</v>
      </c>
      <c r="G10" s="89">
        <v>6200</v>
      </c>
      <c r="H10" s="109">
        <v>29788577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19" t="s">
        <v>22</v>
      </c>
      <c r="B11" s="74">
        <f t="shared" si="0"/>
        <v>30084551</v>
      </c>
      <c r="C11" s="83"/>
      <c r="D11" s="83">
        <v>-119869</v>
      </c>
      <c r="E11" s="83">
        <v>134485</v>
      </c>
      <c r="F11" s="83">
        <v>1681128</v>
      </c>
      <c r="G11" s="83">
        <v>6200</v>
      </c>
      <c r="H11" s="108">
        <v>28382607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19" t="s">
        <v>8</v>
      </c>
      <c r="B12" s="74">
        <f t="shared" si="0"/>
        <v>1397179</v>
      </c>
      <c r="C12" s="83"/>
      <c r="D12" s="83">
        <v>0</v>
      </c>
      <c r="E12" s="83">
        <v>0</v>
      </c>
      <c r="F12" s="83">
        <v>79592</v>
      </c>
      <c r="G12" s="83">
        <v>0</v>
      </c>
      <c r="H12" s="108">
        <v>1317587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119" t="s">
        <v>9</v>
      </c>
      <c r="B13" s="74">
        <f t="shared" si="0"/>
        <v>88383</v>
      </c>
      <c r="C13" s="83"/>
      <c r="D13" s="83">
        <v>0</v>
      </c>
      <c r="E13" s="83">
        <v>0</v>
      </c>
      <c r="F13" s="83">
        <v>0</v>
      </c>
      <c r="G13" s="83">
        <v>0</v>
      </c>
      <c r="H13" s="108">
        <v>88383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19" t="s">
        <v>23</v>
      </c>
      <c r="B14" s="74">
        <f t="shared" si="0"/>
        <v>34617</v>
      </c>
      <c r="C14" s="83">
        <v>34617</v>
      </c>
      <c r="D14" s="83">
        <v>0</v>
      </c>
      <c r="E14" s="83"/>
      <c r="F14" s="83"/>
      <c r="G14" s="83"/>
      <c r="H14" s="108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14" t="s">
        <v>11</v>
      </c>
      <c r="B15" s="73">
        <f t="shared" si="0"/>
        <v>62513981</v>
      </c>
      <c r="C15" s="89">
        <v>2118451</v>
      </c>
      <c r="D15" s="89">
        <v>13940927</v>
      </c>
      <c r="E15" s="89">
        <v>3648209</v>
      </c>
      <c r="F15" s="89">
        <v>35481327</v>
      </c>
      <c r="G15" s="89">
        <v>49412</v>
      </c>
      <c r="H15" s="109">
        <v>7275655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19" t="s">
        <v>22</v>
      </c>
      <c r="B16" s="74">
        <f t="shared" si="0"/>
        <v>58889997</v>
      </c>
      <c r="C16" s="83">
        <v>0</v>
      </c>
      <c r="D16" s="83">
        <v>13940927</v>
      </c>
      <c r="E16" s="83">
        <v>3637578</v>
      </c>
      <c r="F16" s="83">
        <v>34762363</v>
      </c>
      <c r="G16" s="83">
        <v>49412</v>
      </c>
      <c r="H16" s="108">
        <v>6499717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19" t="s">
        <v>8</v>
      </c>
      <c r="B17" s="74">
        <f t="shared" si="0"/>
        <v>1447864</v>
      </c>
      <c r="C17" s="83"/>
      <c r="D17" s="83"/>
      <c r="E17" s="83">
        <v>10631</v>
      </c>
      <c r="F17" s="83">
        <v>687608</v>
      </c>
      <c r="G17" s="83"/>
      <c r="H17" s="108">
        <v>749625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119" t="s">
        <v>9</v>
      </c>
      <c r="B18" s="74">
        <f t="shared" si="0"/>
        <v>57669</v>
      </c>
      <c r="C18" s="83"/>
      <c r="D18" s="83">
        <v>0</v>
      </c>
      <c r="E18" s="83">
        <v>0</v>
      </c>
      <c r="F18" s="83">
        <v>31356</v>
      </c>
      <c r="G18" s="83">
        <v>0</v>
      </c>
      <c r="H18" s="108">
        <v>26313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19" t="s">
        <v>23</v>
      </c>
      <c r="B19" s="74">
        <f t="shared" si="0"/>
        <v>2118451</v>
      </c>
      <c r="C19" s="103">
        <v>2118451</v>
      </c>
      <c r="D19" s="91">
        <v>0</v>
      </c>
      <c r="E19" s="91"/>
      <c r="F19" s="91"/>
      <c r="G19" s="91"/>
      <c r="H19" s="110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14" t="s">
        <v>12</v>
      </c>
      <c r="B20" s="122">
        <f>D20+E20+F20+G20+H20+C20</f>
        <v>97927184</v>
      </c>
      <c r="C20" s="90">
        <f>C6+C10+C15</f>
        <v>2153068</v>
      </c>
      <c r="D20" s="90">
        <f t="shared" ref="D20:H20" si="1">D6+D10+D15</f>
        <v>13892059</v>
      </c>
      <c r="E20" s="90">
        <f t="shared" si="1"/>
        <v>4154369</v>
      </c>
      <c r="F20" s="90">
        <f t="shared" si="1"/>
        <v>38903605</v>
      </c>
      <c r="G20" s="90">
        <f t="shared" si="1"/>
        <v>55612</v>
      </c>
      <c r="H20" s="111">
        <f t="shared" si="1"/>
        <v>38768471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15" t="s">
        <v>27</v>
      </c>
      <c r="B21" s="122">
        <v>39784</v>
      </c>
      <c r="C21" s="112"/>
      <c r="D21" s="112"/>
      <c r="E21" s="112"/>
      <c r="F21" s="112"/>
      <c r="G21" s="112"/>
      <c r="H21" s="113"/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16" t="s">
        <v>18</v>
      </c>
      <c r="B22" s="123">
        <v>6760</v>
      </c>
      <c r="C22" s="81"/>
      <c r="D22" s="69" t="s">
        <v>15</v>
      </c>
      <c r="E22" s="69" t="s">
        <v>15</v>
      </c>
      <c r="F22" s="69" t="s">
        <v>15</v>
      </c>
      <c r="G22" s="69" t="s">
        <v>15</v>
      </c>
      <c r="H22" s="70" t="s">
        <v>15</v>
      </c>
      <c r="I22" s="1"/>
      <c r="J22" s="1"/>
      <c r="K22" s="1"/>
      <c r="L22" s="1"/>
      <c r="M22" s="1"/>
      <c r="N22" s="1"/>
      <c r="O22" s="1"/>
      <c r="P22" s="1"/>
    </row>
    <row r="23" spans="1:16" ht="13.5" thickBot="1" x14ac:dyDescent="0.25">
      <c r="A23" s="117"/>
      <c r="B23" s="150" t="s">
        <v>16</v>
      </c>
      <c r="C23" s="150"/>
      <c r="D23" s="150"/>
      <c r="E23" s="150"/>
      <c r="F23" s="150"/>
      <c r="G23" s="150"/>
      <c r="H23" s="15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75" t="s">
        <v>13</v>
      </c>
      <c r="B24" s="139">
        <f>B26+B27+B28+B25</f>
        <v>12.339</v>
      </c>
      <c r="C24" s="139">
        <f>C25</f>
        <v>2.9289999999999998</v>
      </c>
      <c r="D24" s="139">
        <f t="shared" ref="D24:H24" si="2">D26+D27+D28+D25</f>
        <v>3.9689999999999999</v>
      </c>
      <c r="E24" s="139">
        <f t="shared" si="2"/>
        <v>4.0000000000000001E-3</v>
      </c>
      <c r="F24" s="139">
        <f t="shared" si="2"/>
        <v>5.3630000000000004</v>
      </c>
      <c r="G24" s="139">
        <f t="shared" si="2"/>
        <v>1.4E-2</v>
      </c>
      <c r="H24" s="140">
        <f t="shared" si="2"/>
        <v>0.06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93" t="s">
        <v>23</v>
      </c>
      <c r="B25" s="141">
        <f>SUM(C25:H25)</f>
        <v>2.9289999999999998</v>
      </c>
      <c r="C25" s="142">
        <v>2.9289999999999998</v>
      </c>
      <c r="D25" s="142">
        <v>0</v>
      </c>
      <c r="E25" s="142">
        <v>0</v>
      </c>
      <c r="F25" s="142">
        <v>0</v>
      </c>
      <c r="G25" s="142">
        <v>0</v>
      </c>
      <c r="H25" s="143">
        <v>0</v>
      </c>
      <c r="I25" s="23"/>
      <c r="J25" s="1"/>
      <c r="K25" s="1"/>
      <c r="L25" s="1"/>
      <c r="M25" s="1"/>
      <c r="N25" s="1"/>
      <c r="O25" s="1"/>
      <c r="P25" s="1"/>
    </row>
    <row r="26" spans="1:16" x14ac:dyDescent="0.2">
      <c r="A26" s="71" t="s">
        <v>22</v>
      </c>
      <c r="B26" s="141">
        <f>SUM(C26:H26)</f>
        <v>9.41</v>
      </c>
      <c r="C26" s="144">
        <v>0</v>
      </c>
      <c r="D26" s="144">
        <v>3.9689999999999999</v>
      </c>
      <c r="E26" s="144">
        <v>4.0000000000000001E-3</v>
      </c>
      <c r="F26" s="144">
        <v>5.3630000000000004</v>
      </c>
      <c r="G26" s="144">
        <v>1.4E-2</v>
      </c>
      <c r="H26" s="145">
        <v>0.06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71" t="s">
        <v>8</v>
      </c>
      <c r="B27" s="141">
        <f t="shared" ref="B27:B28" si="3">SUM(C27:H27)</f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5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>
      <c r="A28" s="72" t="s">
        <v>9</v>
      </c>
      <c r="B28" s="98">
        <f t="shared" si="3"/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5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/>
    <row r="30" spans="1:16" ht="51" x14ac:dyDescent="0.2">
      <c r="A30" s="77" t="s">
        <v>37</v>
      </c>
      <c r="B30" s="78">
        <f>B31+B32+B36+B35+B33+B34</f>
        <v>15499353</v>
      </c>
      <c r="C30" s="78"/>
      <c r="D30" s="79"/>
      <c r="E30" s="79"/>
      <c r="F30" s="79"/>
      <c r="G30" s="79"/>
      <c r="H30" s="80"/>
    </row>
    <row r="31" spans="1:16" x14ac:dyDescent="0.2">
      <c r="A31" s="82" t="s">
        <v>24</v>
      </c>
      <c r="B31" s="76">
        <v>14615620</v>
      </c>
      <c r="C31" s="83"/>
      <c r="D31" s="76"/>
      <c r="E31" s="67"/>
      <c r="F31" s="67"/>
      <c r="G31" s="67"/>
      <c r="H31" s="68"/>
    </row>
    <row r="32" spans="1:16" x14ac:dyDescent="0.2">
      <c r="A32" s="82" t="s">
        <v>20</v>
      </c>
      <c r="B32" s="84">
        <v>232745</v>
      </c>
      <c r="C32" s="84"/>
      <c r="D32" s="76"/>
      <c r="E32" s="76"/>
      <c r="F32" s="76"/>
      <c r="G32" s="76"/>
      <c r="H32" s="94"/>
    </row>
    <row r="33" spans="1:8" x14ac:dyDescent="0.2">
      <c r="A33" s="95" t="s">
        <v>25</v>
      </c>
      <c r="B33" s="84">
        <v>277237</v>
      </c>
      <c r="C33" s="84"/>
      <c r="D33" s="76"/>
      <c r="E33" s="76"/>
      <c r="F33" s="76"/>
      <c r="G33" s="76"/>
      <c r="H33" s="94"/>
    </row>
    <row r="34" spans="1:8" x14ac:dyDescent="0.2">
      <c r="A34" s="95" t="s">
        <v>26</v>
      </c>
      <c r="B34" s="84">
        <v>160598</v>
      </c>
      <c r="C34" s="84"/>
      <c r="D34" s="76"/>
      <c r="E34" s="76"/>
      <c r="F34" s="76"/>
      <c r="G34" s="76"/>
      <c r="H34" s="94"/>
    </row>
    <row r="35" spans="1:8" x14ac:dyDescent="0.2">
      <c r="A35" s="95" t="s">
        <v>31</v>
      </c>
      <c r="B35" s="84">
        <v>197427</v>
      </c>
      <c r="C35" s="84"/>
      <c r="D35" s="76"/>
      <c r="E35" s="76"/>
      <c r="F35" s="76"/>
      <c r="G35" s="76"/>
      <c r="H35" s="94"/>
    </row>
    <row r="36" spans="1:8" ht="13.5" thickBot="1" x14ac:dyDescent="0.25">
      <c r="A36" s="104" t="s">
        <v>31</v>
      </c>
      <c r="B36" s="105">
        <v>15726</v>
      </c>
      <c r="C36" s="105"/>
      <c r="D36" s="106"/>
      <c r="E36" s="106"/>
      <c r="F36" s="106"/>
      <c r="G36" s="106"/>
      <c r="H36" s="107"/>
    </row>
    <row r="38" spans="1:8" x14ac:dyDescent="0.2">
      <c r="B38" s="18"/>
      <c r="C38" s="18"/>
    </row>
    <row r="39" spans="1:8" x14ac:dyDescent="0.2">
      <c r="B39" s="18"/>
      <c r="C39" s="18"/>
    </row>
    <row r="40" spans="1:8" x14ac:dyDescent="0.2">
      <c r="B40" s="18"/>
      <c r="C40" s="18"/>
    </row>
    <row r="41" spans="1:8" x14ac:dyDescent="0.2">
      <c r="B41" s="18"/>
      <c r="C41" s="18"/>
    </row>
    <row r="44" spans="1:8" x14ac:dyDescent="0.2">
      <c r="B44" s="18"/>
      <c r="C44" s="18"/>
    </row>
  </sheetData>
  <mergeCells count="6">
    <mergeCell ref="B23:H23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2017</vt:lpstr>
      <vt:lpstr>февраль 2017</vt:lpstr>
      <vt:lpstr>март 2017</vt:lpstr>
      <vt:lpstr>апрель 2017</vt:lpstr>
      <vt:lpstr>май 2017</vt:lpstr>
      <vt:lpstr>июнь 2017</vt:lpstr>
      <vt:lpstr>июль 2017</vt:lpstr>
      <vt:lpstr>август 2017</vt:lpstr>
      <vt:lpstr>сентябрь 2017</vt:lpstr>
      <vt:lpstr>октябрь 2017</vt:lpstr>
      <vt:lpstr>ноябрь 2017</vt:lpstr>
      <vt:lpstr>декабрь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Искевич Виталий Николаевич</cp:lastModifiedBy>
  <dcterms:created xsi:type="dcterms:W3CDTF">2012-06-06T06:45:04Z</dcterms:created>
  <dcterms:modified xsi:type="dcterms:W3CDTF">2018-01-22T11:08:16Z</dcterms:modified>
</cp:coreProperties>
</file>